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J:\BSG\HOPS\HOP SALES\"/>
    </mc:Choice>
  </mc:AlternateContent>
  <bookViews>
    <workbookView xWindow="0" yWindow="0" windowWidth="28800" windowHeight="12435" tabRatio="500"/>
  </bookViews>
  <sheets>
    <sheet name="Quote " sheetId="1" r:id="rId1"/>
    <sheet name="FAQ's" sheetId="2" r:id="rId2"/>
  </sheets>
  <definedNames>
    <definedName name="_xlnm.Print_Area" localSheetId="1">'FAQ''s'!$A$1:$A$86</definedName>
    <definedName name="_xlnm.Print_Area" localSheetId="0">'Quote '!$A$10:$E$78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N19" i="1"/>
  <c r="P19" i="1" s="1"/>
  <c r="N18" i="1"/>
  <c r="P18" i="1" s="1"/>
  <c r="N14" i="1"/>
  <c r="N13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5" i="1"/>
  <c r="E24" i="1"/>
  <c r="E23" i="1"/>
  <c r="E22" i="1"/>
  <c r="E21" i="1"/>
  <c r="E20" i="1"/>
  <c r="E19" i="1"/>
  <c r="E18" i="1"/>
  <c r="E17" i="1"/>
  <c r="N17" i="1"/>
  <c r="P17" i="1" s="1"/>
  <c r="N16" i="1"/>
  <c r="N22" i="1" s="1"/>
  <c r="N24" i="1" l="1"/>
  <c r="N23" i="1"/>
  <c r="N25" i="1"/>
  <c r="P16" i="1"/>
</calcChain>
</file>

<file path=xl/comments1.xml><?xml version="1.0" encoding="utf-8"?>
<comments xmlns="http://schemas.openxmlformats.org/spreadsheetml/2006/main">
  <authors>
    <author>Rahr</author>
    <author>Terry Little</author>
  </authors>
  <commentList>
    <comment ref="B5" authorId="0" shapeId="0">
      <text>
        <r>
          <rPr>
            <b/>
            <sz val="8"/>
            <color rgb="FF000000"/>
            <rFont val="Tahoma"/>
            <family val="2"/>
          </rPr>
          <t>Insert brewery or home brew shop name that your BSG account is under</t>
        </r>
      </text>
    </comment>
    <comment ref="B6" authorId="0" shapeId="0">
      <text>
        <r>
          <rPr>
            <b/>
            <sz val="8"/>
            <color rgb="FF000000"/>
            <rFont val="Tahoma"/>
            <family val="2"/>
          </rPr>
          <t xml:space="preserve">Insert your name or the contract signer's name </t>
        </r>
      </text>
    </comment>
    <comment ref="B7" authorId="1" shapeId="0">
      <text>
        <r>
          <rPr>
            <b/>
            <sz val="8"/>
            <color rgb="FF000000"/>
            <rFont val="Tahoma"/>
            <family val="2"/>
          </rPr>
          <t>Chose to have your hops shipped from our Yakima Warehouse or your local DC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<sst xmlns="http://schemas.openxmlformats.org/spreadsheetml/2006/main" count="179" uniqueCount="175">
  <si>
    <t>DATE</t>
  </si>
  <si>
    <r>
      <t>Amarillo</t>
    </r>
    <r>
      <rPr>
        <sz val="11"/>
        <color rgb="FF000000"/>
        <rFont val="Arial"/>
        <family val="2"/>
      </rPr>
      <t>®</t>
    </r>
  </si>
  <si>
    <t>Hallertau Blanc</t>
  </si>
  <si>
    <t>Cascade</t>
  </si>
  <si>
    <t>Cluster</t>
  </si>
  <si>
    <t>Crystal</t>
  </si>
  <si>
    <t>CTZ</t>
  </si>
  <si>
    <t>EKG</t>
  </si>
  <si>
    <t>Galena</t>
  </si>
  <si>
    <t>Hersbrucker</t>
  </si>
  <si>
    <t>Liberty</t>
  </si>
  <si>
    <t>Mandarina Bavaria</t>
  </si>
  <si>
    <t>Huell Melon</t>
  </si>
  <si>
    <t>Mt.Hood</t>
  </si>
  <si>
    <t>Nugget</t>
  </si>
  <si>
    <t>Polaris</t>
  </si>
  <si>
    <t>Czech Saaz</t>
  </si>
  <si>
    <t>Saphir</t>
  </si>
  <si>
    <t>Sorachi Ace</t>
  </si>
  <si>
    <t>Sterling</t>
  </si>
  <si>
    <t>Styrian Golding</t>
  </si>
  <si>
    <t>Summit™</t>
  </si>
  <si>
    <t>UK Target</t>
  </si>
  <si>
    <t>Warrior®</t>
  </si>
  <si>
    <t>Willamette</t>
  </si>
  <si>
    <t>Yakima, Washington</t>
  </si>
  <si>
    <t>Vancouver, Washington</t>
  </si>
  <si>
    <t>San Leandro, California</t>
  </si>
  <si>
    <t>Denver, Colorado</t>
  </si>
  <si>
    <t>Houston, Texas</t>
  </si>
  <si>
    <t>BSG SHIPPING WAREHOUSE</t>
  </si>
  <si>
    <t>COMPANY NAME</t>
  </si>
  <si>
    <t>Variety</t>
  </si>
  <si>
    <t>Select from dropdown</t>
  </si>
  <si>
    <t>Enter number of boxes</t>
  </si>
  <si>
    <t>Auto formula</t>
  </si>
  <si>
    <t>Atlanta, Georgia</t>
  </si>
  <si>
    <t>Centennial</t>
  </si>
  <si>
    <t>Kazbek</t>
  </si>
  <si>
    <t>Comet</t>
  </si>
  <si>
    <t>Cashmere</t>
  </si>
  <si>
    <t>Oceanside, California</t>
  </si>
  <si>
    <t>Please describe any upcoming changes regarding expansion, distribution etc.</t>
  </si>
  <si>
    <t>POUNDS PER BARREL</t>
  </si>
  <si>
    <t>Shakopee, Minnesota</t>
  </si>
  <si>
    <t>West Warwick, Rhode Island</t>
  </si>
  <si>
    <t>Azacca®</t>
  </si>
  <si>
    <t>El Dorado®</t>
  </si>
  <si>
    <t>Green Bullet™</t>
  </si>
  <si>
    <t>Kohatu™</t>
  </si>
  <si>
    <t>Motueka™</t>
  </si>
  <si>
    <t>Moutere™</t>
  </si>
  <si>
    <t>Nelson Sauvin™</t>
  </si>
  <si>
    <t>Pacific Gem™</t>
  </si>
  <si>
    <t>Pacific Jade™</t>
  </si>
  <si>
    <t>Pacifica™</t>
  </si>
  <si>
    <t>Rakau™</t>
  </si>
  <si>
    <t>Southern Cross™</t>
  </si>
  <si>
    <t>Wai-iti™</t>
  </si>
  <si>
    <t>Waimea™</t>
  </si>
  <si>
    <t>Wakatu™</t>
  </si>
  <si>
    <t>Ariana</t>
  </si>
  <si>
    <t>Callista</t>
  </si>
  <si>
    <t>Send completed quote worksheet to: bsghops@bsgcraft.com</t>
  </si>
  <si>
    <t>Your sales person will respond with a quote.</t>
  </si>
  <si>
    <t>Chinook</t>
  </si>
  <si>
    <t>Challenger (UK)</t>
  </si>
  <si>
    <t>Dr. Rudi (Super Alpha)</t>
  </si>
  <si>
    <t>Fuggle (UK)</t>
  </si>
  <si>
    <t>Magnum (German)</t>
  </si>
  <si>
    <t>Mittelfrüh (German)</t>
  </si>
  <si>
    <t>Northern Brewer (German)</t>
  </si>
  <si>
    <t>Perle (German)</t>
  </si>
  <si>
    <t>Select (German)</t>
  </si>
  <si>
    <t>Tettnang (German)</t>
  </si>
  <si>
    <t>Tradition (German)</t>
  </si>
  <si>
    <t>Triumph</t>
  </si>
  <si>
    <t>What is the purpose of a hop contract?</t>
  </si>
  <si>
    <t>The ultimate goal of hop contracting is to ensure that brewers have hops needed for brewing. Unlike</t>
  </si>
  <si>
    <t>most agricultural crops, hops are used for only one purpose, and that is for beer brewing. Hop growers</t>
  </si>
  <si>
    <t>and processors are conservative when it comes to speculative planting and production because</t>
  </si>
  <si>
    <t>incorrect speculation leads to hops without buyers, so contracts are used to plan hop production</t>
  </si>
  <si>
    <t>volume. Hop contracts are also used by lending institutions when evaluating loan requests from growers</t>
  </si>
  <si>
    <t>and processors for capital related to added capacity.</t>
  </si>
  <si>
    <t>What is the minimum contract volume?</t>
  </si>
  <si>
    <t>How much should a brewery contract?</t>
  </si>
  <si>
    <t>The decision about contracting strategy is made by the brewery, but there are some common</t>
  </si>
  <si>
    <t>approaches used by brewers. In general terms, most breweries contract based on conservative</t>
  </si>
  <si>
    <t>production forecasts and use a stepdown approach to future contracts, as opposed to contracting for</t>
  </si>
  <si>
    <t>contracts to strengthen future positions. Breweries relying on specific hop varieties for signature flavor</t>
  </si>
  <si>
    <t>profiles in their brands may use alternate contracting strategies, including plans to consume excess</t>
  </si>
  <si>
    <t>inventory of these signature varieties.</t>
  </si>
  <si>
    <t>Is there a down payment required?</t>
  </si>
  <si>
    <t>No, BSG does not require a down payment with hop contracts.</t>
  </si>
  <si>
    <t>What is BSG’s policy about hop selection?</t>
  </si>
  <si>
    <t>BSG offers lot selection on most hop varieties during harvest to breweries contracting 1,000+ pounds</t>
  </si>
  <si>
    <t>per variety being selected. This is a great experience for brewers to gain a better understanding and</t>
  </si>
  <si>
    <t>appreciation of the hop industry.</t>
  </si>
  <si>
    <t>How are contracts cancelled?</t>
  </si>
  <si>
    <t>Hop contracts cannot be cancelled. A hop contract directs BSG to act on behalf of your brewery to</t>
  </si>
  <si>
    <t>contract hops with growers, pay for the hops when they arrive at our facility during hop harvest, process</t>
  </si>
  <si>
    <t>the crop into pellets, and store your hops until they are shipped. The contract is fulfilled when all of the</t>
  </si>
  <si>
    <t>contracted hops have been paid for and shipped from BSG’s warehouses.</t>
  </si>
  <si>
    <t>Can contracts be increased in the future?</t>
  </si>
  <si>
    <t>Yes, if the volume is available, hop contracts can be increased in the future. However, because hop</t>
  </si>
  <si>
    <t>pricing is dynamic, increases in contract volume are made using a new contract.</t>
  </si>
  <si>
    <t>What are BSG’s hop storage fees?</t>
  </si>
  <si>
    <t>Hop storage fees are assessed when contracted hops remain in BSG warehouses beginning on July 1st of</t>
  </si>
  <si>
    <t>When is payment due for contracted hops?</t>
  </si>
  <si>
    <t>invoice is not paid in a timely manner, BSG is not required to store and ship these hops, and may resell</t>
  </si>
  <si>
    <t>the hops at its sole discretion.</t>
  </si>
  <si>
    <t>Is there a limit to how long BSG will store contracted hops?</t>
  </si>
  <si>
    <t>BSG reserves the right to ship hops from storage to your brewery beginning on December 31st of the</t>
  </si>
  <si>
    <t>What is the storage temperature used by BSG for hop warehousing?</t>
  </si>
  <si>
    <t>BSG maintains our hop storage facilities at 31˚F.</t>
  </si>
  <si>
    <t xml:space="preserve">Projected Needs: </t>
  </si>
  <si>
    <t>Quote by Crop Year</t>
  </si>
  <si>
    <t>Percent Hops Contracted</t>
  </si>
  <si>
    <t xml:space="preserve">HOP USE CALCULATOR: </t>
  </si>
  <si>
    <t xml:space="preserve">Current Year Hop Needs: </t>
  </si>
  <si>
    <t>Lbs</t>
  </si>
  <si>
    <t xml:space="preserve">Lbs </t>
  </si>
  <si>
    <t xml:space="preserve">Lbs / BBL </t>
  </si>
  <si>
    <t>ANNUAL BARRELS OF PRODUCTION</t>
  </si>
  <si>
    <t>PROJECTED BARRELS  NEXT  BREW YEAR</t>
  </si>
  <si>
    <t>SIGNER / EMAIL</t>
  </si>
  <si>
    <r>
      <rPr>
        <i/>
        <sz val="14"/>
        <color theme="3" tint="-0.249977111117893"/>
        <rFont val="Calibri"/>
        <family val="2"/>
        <scheme val="minor"/>
      </rPr>
      <t>Select variety from dropdown menu.</t>
    </r>
    <r>
      <rPr>
        <sz val="14"/>
        <color theme="3" tint="-0.249977111117893"/>
        <rFont val="Calibri"/>
        <family val="2"/>
        <scheme val="minor"/>
      </rPr>
      <t xml:space="preserve"> If variety is not listed we don't normally carry it. Please contact your BSG sales rep for varieties not listed.</t>
    </r>
  </si>
  <si>
    <r>
      <rPr>
        <b/>
        <sz val="20"/>
        <color theme="0"/>
        <rFont val="Calibri"/>
        <family val="2"/>
        <scheme val="minor"/>
      </rPr>
      <t>Crop Year</t>
    </r>
    <r>
      <rPr>
        <b/>
        <sz val="12"/>
        <color theme="0"/>
        <rFont val="Calibri"/>
        <family val="2"/>
        <scheme val="minor"/>
      </rPr>
      <t xml:space="preserve"> </t>
    </r>
  </si>
  <si>
    <r>
      <rPr>
        <b/>
        <sz val="20"/>
        <color theme="0"/>
        <rFont val="Calibri"/>
        <family val="2"/>
        <scheme val="minor"/>
      </rPr>
      <t>Box Size</t>
    </r>
    <r>
      <rPr>
        <b/>
        <sz val="12"/>
        <color theme="0"/>
        <rFont val="Calibri"/>
        <family val="2"/>
        <scheme val="minor"/>
      </rPr>
      <t xml:space="preserve">                     </t>
    </r>
  </si>
  <si>
    <t xml:space="preserve">      BSG HOP QUOTE WORKSHEET</t>
  </si>
  <si>
    <t>Qty</t>
  </si>
  <si>
    <t>Total Lbs</t>
  </si>
  <si>
    <t>forecasted future growth. The latter method can quickly lead to a surplus of contracted hops.</t>
  </si>
  <si>
    <t>Most established breweries contract for multiple years and frequently revisit their</t>
  </si>
  <si>
    <t xml:space="preserve">the year following the contract crop year. The charge starting this date is $0.10/lb per month. In practical </t>
  </si>
  <si>
    <t xml:space="preserve">terms, BSG is storing your contracted hop volume for 9 months without charging for storage. </t>
  </si>
  <si>
    <t>All hop balances are invoiced on September 30th of the year following the contracted crop year. If this</t>
  </si>
  <si>
    <t>year following the contracted crop year.</t>
  </si>
  <si>
    <t>What is the best time of year to contract hops?</t>
  </si>
  <si>
    <t xml:space="preserve">As soon as you have your recipes and required varieties and as far in advance as possible using the </t>
  </si>
  <si>
    <t>What are the guidelines for how much to contract for future demands?</t>
  </si>
  <si>
    <t>guidelines above.</t>
  </si>
  <si>
    <t>Based on current year data, plan to cover 100% of your hop needs for next brewing year. Then scale back</t>
  </si>
  <si>
    <t>25% each year after. This allows for fine tune adjustments in future years.</t>
  </si>
  <si>
    <t>Example: On September 1st of 2019, 100/75/50/25 of need</t>
  </si>
  <si>
    <t>Amarillo® Crop 2020 - 100 boxes</t>
  </si>
  <si>
    <t>Amarillo® Crop 2021 - 75 boxes</t>
  </si>
  <si>
    <t>Amarillo® Crop 2022 - 50 boxes</t>
  </si>
  <si>
    <t>Amarillo® Crop 2023 - 25 boxes</t>
  </si>
  <si>
    <t>Please Note: You may elect to have your hops housed at the warehouse closest to your brewery.</t>
  </si>
  <si>
    <t>This option allows for contracted hops to be shipped with malt orders and reduces shipping costs.</t>
  </si>
  <si>
    <t>All information is confidential within BSG</t>
  </si>
  <si>
    <t>Zappa™</t>
  </si>
  <si>
    <t>NZH107</t>
  </si>
  <si>
    <t>All information shared is confidential and will not be shared with outside partners, nor will it be published.</t>
  </si>
  <si>
    <t>100%                      2020</t>
  </si>
  <si>
    <t>75%                        2021</t>
  </si>
  <si>
    <t>50%                        2022</t>
  </si>
  <si>
    <t>25%                        2023</t>
  </si>
  <si>
    <t>Zamba™</t>
  </si>
  <si>
    <t>Sequoia™</t>
  </si>
  <si>
    <t>Nobility™</t>
  </si>
  <si>
    <t>Idaho 7</t>
  </si>
  <si>
    <t>.</t>
  </si>
  <si>
    <r>
      <rPr>
        <i/>
        <sz val="14"/>
        <color theme="3" tint="-0.249977111117893"/>
        <rFont val="Calibri"/>
        <family val="2"/>
        <scheme val="minor"/>
      </rPr>
      <t xml:space="preserve">Select from dropdown </t>
    </r>
    <r>
      <rPr>
        <sz val="14"/>
        <color theme="3" tint="-0.249977111117893"/>
        <rFont val="Calibri"/>
        <family val="2"/>
        <scheme val="minor"/>
      </rPr>
      <t xml:space="preserve">Raw hops: 200lb bales, 10lb or 50lb Box          Pellets: 11lb </t>
    </r>
  </si>
  <si>
    <t xml:space="preserve">BSG’s minimum contract volume is 11 pounds for a given variety. Our standard package is 11 lbs for </t>
  </si>
  <si>
    <t xml:space="preserve">pellets and 10, 50, or 200 lb for whole cone. </t>
  </si>
  <si>
    <t>Idaho Gem®</t>
  </si>
  <si>
    <t>Citra®</t>
  </si>
  <si>
    <t>Mosaic™</t>
  </si>
  <si>
    <t>Nectaron™</t>
  </si>
  <si>
    <t>Aurum</t>
  </si>
  <si>
    <t>Diamant</t>
  </si>
  <si>
    <t>Sitiva™</t>
  </si>
  <si>
    <t>Evergreen™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</si>
</sst>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m/d/yy;@"/>
  </numFmts>
  <fonts count="27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4"/>
      <color theme="3" tint="-0.249977111117893"/>
      <name val="Calibri"/>
      <family val="2"/>
      <scheme val="minor"/>
    </font>
    <font>
      <i/>
      <sz val="14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5"/>
      <color rgb="FF000066"/>
      <name val="Calibri"/>
      <family val="2"/>
      <scheme val="minor"/>
    </font>
    <font>
      <sz val="12"/>
      <color rgb="FF000066"/>
      <name val="Calibri"/>
      <family val="2"/>
      <scheme val="minor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4ADA51"/>
        <bgColor indexed="64"/>
      </patternFill>
    </fill>
    <fill>
      <patternFill patternType="solid">
        <fgColor rgb="FF00006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" fontId="8" fillId="0" borderId="1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1" fontId="8" fillId="0" borderId="1" xfId="0" applyNumberFormat="1" applyFont="1" applyFill="1" applyBorder="1" applyAlignment="1" applyProtection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wrapText="1"/>
    </xf>
    <xf numFmtId="0" fontId="18" fillId="4" borderId="1" xfId="0" applyFont="1" applyFill="1" applyBorder="1" applyAlignment="1" applyProtection="1">
      <alignment horizontal="center" wrapText="1"/>
    </xf>
    <xf numFmtId="0" fontId="19" fillId="4" borderId="1" xfId="0" applyFont="1" applyFill="1" applyBorder="1" applyAlignment="1" applyProtection="1">
      <alignment horizontal="center" wrapText="1"/>
    </xf>
    <xf numFmtId="0" fontId="18" fillId="4" borderId="5" xfId="0" applyFont="1" applyFill="1" applyBorder="1" applyAlignment="1" applyProtection="1">
      <alignment horizontal="center" wrapText="1"/>
    </xf>
    <xf numFmtId="0" fontId="17" fillId="4" borderId="6" xfId="0" applyFont="1" applyFill="1" applyBorder="1"/>
    <xf numFmtId="43" fontId="17" fillId="4" borderId="0" xfId="39" applyFont="1" applyFill="1" applyBorder="1"/>
    <xf numFmtId="0" fontId="17" fillId="4" borderId="0" xfId="0" applyFont="1" applyFill="1" applyBorder="1"/>
    <xf numFmtId="0" fontId="17" fillId="4" borderId="7" xfId="0" applyFont="1" applyFill="1" applyBorder="1"/>
    <xf numFmtId="0" fontId="17" fillId="4" borderId="7" xfId="0" applyFont="1" applyFill="1" applyBorder="1" applyAlignment="1">
      <alignment horizontal="center"/>
    </xf>
    <xf numFmtId="166" fontId="22" fillId="4" borderId="7" xfId="0" applyNumberFormat="1" applyFont="1" applyFill="1" applyBorder="1" applyAlignment="1">
      <alignment horizontal="center"/>
    </xf>
    <xf numFmtId="9" fontId="17" fillId="4" borderId="0" xfId="40" applyFont="1" applyFill="1" applyBorder="1"/>
    <xf numFmtId="0" fontId="17" fillId="4" borderId="8" xfId="0" applyFont="1" applyFill="1" applyBorder="1"/>
    <xf numFmtId="9" fontId="17" fillId="4" borderId="9" xfId="40" applyFont="1" applyFill="1" applyBorder="1"/>
    <xf numFmtId="0" fontId="17" fillId="4" borderId="10" xfId="0" applyFont="1" applyFill="1" applyBorder="1"/>
    <xf numFmtId="0" fontId="21" fillId="2" borderId="0" xfId="0" applyFont="1" applyFill="1"/>
    <xf numFmtId="0" fontId="18" fillId="4" borderId="0" xfId="0" applyFont="1" applyFill="1"/>
    <xf numFmtId="0" fontId="18" fillId="4" borderId="0" xfId="0" applyFont="1" applyFill="1" applyAlignment="1">
      <alignment horizontal="left" wrapText="1"/>
    </xf>
    <xf numFmtId="0" fontId="18" fillId="4" borderId="0" xfId="0" applyFont="1" applyFill="1" applyAlignment="1">
      <alignment wrapText="1"/>
    </xf>
    <xf numFmtId="0" fontId="9" fillId="0" borderId="0" xfId="0" applyFont="1" applyBorder="1"/>
    <xf numFmtId="0" fontId="0" fillId="0" borderId="0" xfId="0" applyBorder="1"/>
    <xf numFmtId="0" fontId="11" fillId="0" borderId="0" xfId="0" applyFont="1" applyBorder="1" applyAlignment="1">
      <alignment horizontal="right"/>
    </xf>
    <xf numFmtId="164" fontId="5" fillId="0" borderId="1" xfId="39" applyNumberFormat="1" applyFont="1" applyFill="1" applyBorder="1" applyAlignment="1" applyProtection="1">
      <alignment horizontal="center" vertical="center"/>
      <protection locked="0"/>
    </xf>
    <xf numFmtId="0" fontId="17" fillId="4" borderId="6" xfId="0" applyFont="1" applyFill="1" applyBorder="1" applyAlignment="1">
      <alignment horizontal="left"/>
    </xf>
    <xf numFmtId="0" fontId="1" fillId="0" borderId="1" xfId="0" applyFont="1" applyFill="1" applyBorder="1" applyAlignment="1" applyProtection="1">
      <alignment horizontal="center"/>
      <protection locked="0"/>
    </xf>
    <xf numFmtId="0" fontId="23" fillId="3" borderId="0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8" fillId="0" borderId="2" xfId="39" applyNumberFormat="1" applyFont="1" applyFill="1" applyBorder="1" applyAlignment="1" applyProtection="1">
      <alignment horizontal="left" vertical="top" wrapText="1"/>
      <protection locked="0"/>
    </xf>
    <xf numFmtId="0" fontId="8" fillId="0" borderId="4" xfId="39" applyNumberFormat="1" applyFont="1" applyFill="1" applyBorder="1" applyAlignment="1" applyProtection="1">
      <alignment horizontal="left" vertical="top" wrapText="1"/>
      <protection locked="0"/>
    </xf>
    <xf numFmtId="0" fontId="20" fillId="4" borderId="2" xfId="0" applyFont="1" applyFill="1" applyBorder="1" applyAlignment="1">
      <alignment horizontal="left" vertical="center"/>
    </xf>
    <xf numFmtId="0" fontId="20" fillId="4" borderId="3" xfId="0" applyFont="1" applyFill="1" applyBorder="1" applyAlignment="1">
      <alignment horizontal="left" vertical="center"/>
    </xf>
    <xf numFmtId="0" fontId="20" fillId="4" borderId="4" xfId="0" applyFont="1" applyFill="1" applyBorder="1" applyAlignment="1">
      <alignment horizontal="left" vertical="center"/>
    </xf>
    <xf numFmtId="167" fontId="5" fillId="0" borderId="2" xfId="0" applyNumberFormat="1" applyFont="1" applyFill="1" applyBorder="1" applyAlignment="1" applyProtection="1">
      <alignment horizontal="left" vertical="center"/>
      <protection locked="0"/>
    </xf>
    <xf numFmtId="167" fontId="5" fillId="0" borderId="3" xfId="0" applyNumberFormat="1" applyFont="1" applyFill="1" applyBorder="1" applyAlignment="1" applyProtection="1">
      <alignment horizontal="left" vertical="center"/>
      <protection locked="0"/>
    </xf>
    <xf numFmtId="167" fontId="5" fillId="0" borderId="4" xfId="0" applyNumberFormat="1" applyFont="1" applyFill="1" applyBorder="1" applyAlignment="1" applyProtection="1">
      <alignment horizontal="left" vertical="center"/>
      <protection locked="0"/>
    </xf>
    <xf numFmtId="0" fontId="12" fillId="0" borderId="2" xfId="0" applyFont="1" applyFill="1" applyBorder="1" applyAlignment="1" applyProtection="1">
      <alignment horizontal="left" vertical="center"/>
      <protection locked="0"/>
    </xf>
    <xf numFmtId="0" fontId="12" fillId="0" borderId="3" xfId="0" applyFont="1" applyFill="1" applyBorder="1" applyAlignment="1" applyProtection="1">
      <alignment horizontal="left" vertical="center"/>
      <protection locked="0"/>
    </xf>
    <xf numFmtId="0" fontId="12" fillId="0" borderId="4" xfId="0" applyFont="1" applyFill="1" applyBorder="1" applyAlignment="1" applyProtection="1">
      <alignment horizontal="left" vertical="center"/>
      <protection locked="0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165" fontId="5" fillId="0" borderId="2" xfId="39" applyNumberFormat="1" applyFont="1" applyFill="1" applyBorder="1" applyAlignment="1" applyProtection="1">
      <alignment horizontal="center"/>
      <protection locked="0"/>
    </xf>
    <xf numFmtId="165" fontId="5" fillId="0" borderId="4" xfId="39" applyNumberFormat="1" applyFont="1" applyFill="1" applyBorder="1" applyAlignment="1" applyProtection="1">
      <alignment horizontal="center"/>
      <protection locked="0"/>
    </xf>
  </cellXfs>
  <cellStyles count="41">
    <cellStyle name="Comma" xfId="39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  <cellStyle name="Percent" xfId="40" builtinId="5"/>
  </cellStyles>
  <dxfs count="1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Medium4"/>
  <colors>
    <mruColors>
      <color rgb="FF4ADA51"/>
      <color rgb="FF000066"/>
      <color rgb="FF3333CC"/>
      <color rgb="FF46E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fif"/><Relationship Id="rId1" Type="http://schemas.openxmlformats.org/officeDocument/2006/relationships/image" Target="../media/image1.jf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222250</xdr:colOff>
      <xdr:row>3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1992A15C-8E8B-47CD-A82C-69924BAC8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8500" cy="1968500"/>
        </a:xfrm>
        <a:prstGeom prst="rect">
          <a:avLst/>
        </a:prstGeom>
      </xdr:spPr>
    </xdr:pic>
    <xdr:clientData/>
  </xdr:twoCellAnchor>
  <xdr:twoCellAnchor>
    <xdr:from>
      <xdr:col>11</xdr:col>
      <xdr:colOff>349250</xdr:colOff>
      <xdr:row>5</xdr:row>
      <xdr:rowOff>63500</xdr:rowOff>
    </xdr:from>
    <xdr:to>
      <xdr:col>16</xdr:col>
      <xdr:colOff>846667</xdr:colOff>
      <xdr:row>10</xdr:row>
      <xdr:rowOff>635000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9271000" y="2518833"/>
          <a:ext cx="5302250" cy="2804584"/>
        </a:xfrm>
        <a:prstGeom prst="rect">
          <a:avLst/>
        </a:prstGeom>
        <a:solidFill>
          <a:srgbClr val="000066"/>
        </a:solidFill>
        <a:ln w="349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Guidelines for Estimating Hop Use: </a:t>
          </a:r>
          <a:r>
            <a:rPr lang="en-US" sz="1400" b="1">
              <a:solidFill>
                <a:schemeClr val="bg1"/>
              </a:solidFill>
              <a:latin typeface="+mj-lt"/>
            </a:rPr>
            <a:t> </a:t>
          </a:r>
        </a:p>
        <a:p>
          <a:endParaRPr lang="en-US" sz="1400">
            <a:solidFill>
              <a:schemeClr val="bg1"/>
            </a:solidFill>
            <a:latin typeface="+mj-lt"/>
          </a:endParaRPr>
        </a:p>
        <a:p>
          <a:r>
            <a:rPr lang="en-US" sz="1400" b="0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Based on current year data, plan to cover 100% of the hops you need for the next year. </a:t>
          </a:r>
          <a:r>
            <a:rPr lang="en-US" sz="1400">
              <a:solidFill>
                <a:schemeClr val="bg1"/>
              </a:solidFill>
              <a:latin typeface="+mj-lt"/>
            </a:rPr>
            <a:t>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Then, scale back by 25% each year after.</a:t>
          </a:r>
          <a:r>
            <a:rPr lang="en-US" sz="1400" b="0" i="0" u="none" strike="noStrike" baseline="0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 This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allows for fine tune adjustments in future years. </a:t>
          </a:r>
          <a:r>
            <a:rPr lang="en-US" sz="1400">
              <a:solidFill>
                <a:schemeClr val="bg1"/>
              </a:solidFill>
              <a:latin typeface="+mj-lt"/>
            </a:rPr>
            <a:t> </a:t>
          </a:r>
        </a:p>
        <a:p>
          <a:endParaRPr lang="en-US" sz="1400" b="0" i="0" u="none" strike="noStrike">
            <a:solidFill>
              <a:schemeClr val="bg1"/>
            </a:solidFill>
            <a:effectLst/>
            <a:latin typeface="+mj-lt"/>
            <a:ea typeface="+mn-ea"/>
            <a:cs typeface="+mn-cs"/>
          </a:endParaRPr>
        </a:p>
        <a:p>
          <a:r>
            <a:rPr lang="en-US" sz="1400" b="0" i="0" u="sng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For example: </a:t>
          </a:r>
          <a:r>
            <a:rPr lang="en-US" sz="1400" u="sng">
              <a:solidFill>
                <a:schemeClr val="bg1"/>
              </a:solidFill>
              <a:latin typeface="+mj-lt"/>
            </a:rPr>
            <a:t>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 </a:t>
          </a:r>
          <a:r>
            <a:rPr lang="en-US" sz="1400">
              <a:solidFill>
                <a:schemeClr val="bg1"/>
              </a:solidFill>
              <a:latin typeface="+mj-lt"/>
            </a:rPr>
            <a:t> 100/75/50/25 of need</a:t>
          </a:r>
        </a:p>
        <a:p>
          <a:endParaRPr lang="en-US" sz="1400">
            <a:solidFill>
              <a:schemeClr val="bg1"/>
            </a:solidFill>
            <a:latin typeface="+mj-lt"/>
          </a:endParaRPr>
        </a:p>
        <a:p>
          <a:r>
            <a:rPr lang="en-US" sz="1400" b="0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Amarillo®</a:t>
          </a:r>
          <a:r>
            <a:rPr lang="en-US" sz="1400">
              <a:solidFill>
                <a:schemeClr val="bg1"/>
              </a:solidFill>
              <a:latin typeface="+mj-lt"/>
            </a:rPr>
            <a:t> 	Crop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2020</a:t>
          </a:r>
          <a:r>
            <a:rPr lang="en-US" sz="1400">
              <a:solidFill>
                <a:schemeClr val="bg1"/>
              </a:solidFill>
              <a:latin typeface="+mj-lt"/>
            </a:rPr>
            <a:t> 	    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100</a:t>
          </a:r>
          <a:r>
            <a:rPr lang="en-US" sz="1400">
              <a:solidFill>
                <a:schemeClr val="bg1"/>
              </a:solidFill>
              <a:latin typeface="+mj-lt"/>
            </a:rPr>
            <a:t>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boxes</a:t>
          </a:r>
          <a:r>
            <a:rPr lang="en-US" sz="1400">
              <a:solidFill>
                <a:schemeClr val="bg1"/>
              </a:solidFill>
              <a:latin typeface="+mj-lt"/>
            </a:rPr>
            <a:t>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 </a:t>
          </a:r>
          <a:r>
            <a:rPr lang="en-US" sz="1400">
              <a:solidFill>
                <a:schemeClr val="bg1"/>
              </a:solidFill>
              <a:latin typeface="+mj-lt"/>
            </a:rPr>
            <a:t> </a:t>
          </a:r>
        </a:p>
        <a:p>
          <a:r>
            <a:rPr lang="en-US" sz="1400" b="0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Amarillo®</a:t>
          </a:r>
          <a:r>
            <a:rPr lang="en-US" sz="1400">
              <a:solidFill>
                <a:schemeClr val="bg1"/>
              </a:solidFill>
              <a:latin typeface="+mj-lt"/>
            </a:rPr>
            <a:t> 	Crop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2021</a:t>
          </a:r>
          <a:r>
            <a:rPr lang="en-US" sz="1400">
              <a:solidFill>
                <a:schemeClr val="bg1"/>
              </a:solidFill>
              <a:latin typeface="+mj-lt"/>
            </a:rPr>
            <a:t> 	    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75</a:t>
          </a:r>
          <a:r>
            <a:rPr lang="en-US" sz="1400">
              <a:solidFill>
                <a:schemeClr val="bg1"/>
              </a:solidFill>
              <a:latin typeface="+mj-lt"/>
            </a:rPr>
            <a:t>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boxes</a:t>
          </a:r>
          <a:r>
            <a:rPr lang="en-US" sz="1400">
              <a:solidFill>
                <a:schemeClr val="bg1"/>
              </a:solidFill>
              <a:latin typeface="+mj-lt"/>
            </a:rPr>
            <a:t>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 </a:t>
          </a:r>
          <a:r>
            <a:rPr lang="en-US" sz="1400">
              <a:solidFill>
                <a:schemeClr val="bg1"/>
              </a:solidFill>
              <a:latin typeface="+mj-lt"/>
            </a:rPr>
            <a:t> </a:t>
          </a:r>
        </a:p>
        <a:p>
          <a:r>
            <a:rPr lang="en-US" sz="1400" b="0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Amarillo®</a:t>
          </a:r>
          <a:r>
            <a:rPr lang="en-US" sz="1400">
              <a:solidFill>
                <a:schemeClr val="bg1"/>
              </a:solidFill>
              <a:latin typeface="+mj-lt"/>
            </a:rPr>
            <a:t> 	Crop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2022</a:t>
          </a:r>
          <a:r>
            <a:rPr lang="en-US" sz="1400" b="0" i="0" u="none" strike="noStrike" baseline="0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       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50</a:t>
          </a:r>
          <a:r>
            <a:rPr lang="en-US" sz="1400">
              <a:solidFill>
                <a:schemeClr val="bg1"/>
              </a:solidFill>
              <a:latin typeface="+mj-lt"/>
            </a:rPr>
            <a:t>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boxes</a:t>
          </a:r>
          <a:r>
            <a:rPr lang="en-US" sz="1400">
              <a:solidFill>
                <a:schemeClr val="bg1"/>
              </a:solidFill>
              <a:latin typeface="+mj-lt"/>
            </a:rPr>
            <a:t>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 </a:t>
          </a:r>
        </a:p>
        <a:p>
          <a:r>
            <a:rPr lang="en-US" sz="1400" b="0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Amarillo®</a:t>
          </a:r>
          <a:r>
            <a:rPr lang="en-US" sz="1400">
              <a:solidFill>
                <a:schemeClr val="bg1"/>
              </a:solidFill>
              <a:latin typeface="+mj-lt"/>
            </a:rPr>
            <a:t> 	Crop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2023</a:t>
          </a:r>
          <a:r>
            <a:rPr lang="en-US" sz="1400" b="0" i="0" u="none" strike="noStrike" baseline="0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       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25</a:t>
          </a:r>
          <a:r>
            <a:rPr lang="en-US" sz="1400">
              <a:solidFill>
                <a:schemeClr val="bg1"/>
              </a:solidFill>
              <a:latin typeface="+mj-lt"/>
            </a:rPr>
            <a:t>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boxes</a:t>
          </a:r>
          <a:r>
            <a:rPr lang="en-US" sz="1400">
              <a:solidFill>
                <a:schemeClr val="bg1"/>
              </a:solidFill>
              <a:latin typeface="+mj-lt"/>
            </a:rPr>
            <a:t> </a:t>
          </a:r>
        </a:p>
      </xdr:txBody>
    </xdr:sp>
    <xdr:clientData/>
  </xdr:twoCellAnchor>
  <xdr:twoCellAnchor editAs="oneCell">
    <xdr:from>
      <xdr:col>11</xdr:col>
      <xdr:colOff>338667</xdr:colOff>
      <xdr:row>0</xdr:row>
      <xdr:rowOff>1460498</xdr:rowOff>
    </xdr:from>
    <xdr:to>
      <xdr:col>16</xdr:col>
      <xdr:colOff>458613</xdr:colOff>
      <xdr:row>5</xdr:row>
      <xdr:rowOff>63498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79C558D2-D378-4DFC-80D0-9C149538E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8167" y="1460498"/>
          <a:ext cx="5281084" cy="1079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1771650</xdr:colOff>
      <xdr:row>0</xdr:row>
      <xdr:rowOff>9525</xdr:rowOff>
    </xdr:from>
    <xdr:to>
      <xdr:col>1</xdr:col>
      <xdr:colOff>9525</xdr:colOff>
      <xdr:row>7</xdr:row>
      <xdr:rowOff>57150</xdr:rowOff>
    </xdr:to>
    <xdr:sp macro="" textlink="">
      <xdr:nvSpPr>
        <xdr:cNvPr id="2054" name="Rectangle 6">
          <a:extLst>
            <a:ext uri="{FF2B5EF4-FFF2-40B4-BE49-F238E27FC236}">
              <a16:creationId xmlns:a16="http://schemas.microsoft.com/office/drawing/2014/main" xmlns="" id="{00000000-0008-0000-0100-000006080000}"/>
            </a:ext>
          </a:extLst>
        </xdr:cNvPr>
        <xdr:cNvSpPr>
          <a:spLocks noChangeArrowheads="1"/>
        </xdr:cNvSpPr>
      </xdr:nvSpPr>
      <xdr:spPr bwMode="auto">
        <a:xfrm>
          <a:off x="1771650" y="9525"/>
          <a:ext cx="5000625" cy="1485900"/>
        </a:xfrm>
        <a:prstGeom prst="rect">
          <a:avLst/>
        </a:prstGeom>
        <a:solidFill>
          <a:srgbClr val="000066"/>
        </a:solidFill>
        <a:ln>
          <a:noFill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19051</xdr:colOff>
      <xdr:row>0</xdr:row>
      <xdr:rowOff>9525</xdr:rowOff>
    </xdr:from>
    <xdr:to>
      <xdr:col>1</xdr:col>
      <xdr:colOff>0</xdr:colOff>
      <xdr:row>7</xdr:row>
      <xdr:rowOff>57150</xdr:rowOff>
    </xdr:to>
    <xdr:sp macro="" textlink="">
      <xdr:nvSpPr>
        <xdr:cNvPr id="2052" name="AutoShape 4">
          <a:extLst>
            <a:ext uri="{FF2B5EF4-FFF2-40B4-BE49-F238E27FC236}">
              <a16:creationId xmlns:a16="http://schemas.microsoft.com/office/drawing/2014/main" xmlns="" id="{00000000-0008-0000-0100-000004080000}"/>
            </a:ext>
          </a:extLst>
        </xdr:cNvPr>
        <xdr:cNvSpPr>
          <a:spLocks noChangeAspect="1" noChangeArrowheads="1" noTextEdit="1"/>
        </xdr:cNvSpPr>
      </xdr:nvSpPr>
      <xdr:spPr bwMode="auto">
        <a:xfrm>
          <a:off x="19051" y="9525"/>
          <a:ext cx="6857999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2314575</xdr:colOff>
      <xdr:row>2</xdr:row>
      <xdr:rowOff>142875</xdr:rowOff>
    </xdr:from>
    <xdr:to>
      <xdr:col>0</xdr:col>
      <xdr:colOff>6036941</xdr:colOff>
      <xdr:row>4</xdr:row>
      <xdr:rowOff>181150</xdr:rowOff>
    </xdr:to>
    <xdr:sp macro="" textlink="">
      <xdr:nvSpPr>
        <xdr:cNvPr id="2058" name="Rectangle 10">
          <a:extLst>
            <a:ext uri="{FF2B5EF4-FFF2-40B4-BE49-F238E27FC236}">
              <a16:creationId xmlns:a16="http://schemas.microsoft.com/office/drawing/2014/main" xmlns="" id="{00000000-0008-0000-0100-00000A080000}"/>
            </a:ext>
          </a:extLst>
        </xdr:cNvPr>
        <xdr:cNvSpPr>
          <a:spLocks noChangeArrowheads="1"/>
        </xdr:cNvSpPr>
      </xdr:nvSpPr>
      <xdr:spPr bwMode="auto">
        <a:xfrm>
          <a:off x="2314575" y="542925"/>
          <a:ext cx="3722366" cy="43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en-US" sz="2800" b="0" i="0" u="none" strike="noStrike" baseline="0">
              <a:solidFill>
                <a:schemeClr val="bg1"/>
              </a:solidFill>
              <a:latin typeface="Calibri"/>
            </a:rPr>
            <a:t>HOP CONTRACT FAQ's</a:t>
          </a:r>
        </a:p>
      </xdr:txBody>
    </xdr:sp>
    <xdr:clientData/>
  </xdr:twoCellAnchor>
  <xdr:twoCellAnchor>
    <xdr:from>
      <xdr:col>0</xdr:col>
      <xdr:colOff>19050</xdr:colOff>
      <xdr:row>7</xdr:row>
      <xdr:rowOff>47625</xdr:rowOff>
    </xdr:from>
    <xdr:to>
      <xdr:col>0</xdr:col>
      <xdr:colOff>28575</xdr:colOff>
      <xdr:row>7</xdr:row>
      <xdr:rowOff>57150</xdr:rowOff>
    </xdr:to>
    <xdr:sp macro="" textlink="">
      <xdr:nvSpPr>
        <xdr:cNvPr id="2063" name="Line 15">
          <a:extLst>
            <a:ext uri="{FF2B5EF4-FFF2-40B4-BE49-F238E27FC236}">
              <a16:creationId xmlns:a16="http://schemas.microsoft.com/office/drawing/2014/main" xmlns="" id="{00000000-0008-0000-0100-00000F080000}"/>
            </a:ext>
          </a:extLst>
        </xdr:cNvPr>
        <xdr:cNvSpPr>
          <a:spLocks noChangeShapeType="1"/>
        </xdr:cNvSpPr>
      </xdr:nvSpPr>
      <xdr:spPr bwMode="auto">
        <a:xfrm>
          <a:off x="19050" y="1485900"/>
          <a:ext cx="9525" cy="9525"/>
        </a:xfrm>
        <a:prstGeom prst="line">
          <a:avLst/>
        </a:prstGeom>
        <a:noFill/>
        <a:ln w="0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7</xdr:row>
      <xdr:rowOff>47625</xdr:rowOff>
    </xdr:from>
    <xdr:to>
      <xdr:col>0</xdr:col>
      <xdr:colOff>28575</xdr:colOff>
      <xdr:row>7</xdr:row>
      <xdr:rowOff>66675</xdr:rowOff>
    </xdr:to>
    <xdr:sp macro="" textlink="">
      <xdr:nvSpPr>
        <xdr:cNvPr id="2064" name="Rectangle 16">
          <a:extLst>
            <a:ext uri="{FF2B5EF4-FFF2-40B4-BE49-F238E27FC236}">
              <a16:creationId xmlns:a16="http://schemas.microsoft.com/office/drawing/2014/main" xmlns="" id="{00000000-0008-0000-0100-000010080000}"/>
            </a:ext>
          </a:extLst>
        </xdr:cNvPr>
        <xdr:cNvSpPr>
          <a:spLocks noChangeArrowheads="1"/>
        </xdr:cNvSpPr>
      </xdr:nvSpPr>
      <xdr:spPr bwMode="auto">
        <a:xfrm>
          <a:off x="19050" y="1485900"/>
          <a:ext cx="9525" cy="19050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1838325</xdr:colOff>
      <xdr:row>7</xdr:row>
      <xdr:rowOff>60797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62B09236-47DB-4933-8681-2697B3800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1819275" cy="1499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235"/>
  <sheetViews>
    <sheetView showGridLines="0" tabSelected="1" zoomScale="90" zoomScaleNormal="90" workbookViewId="0">
      <selection activeCell="B4" sqref="B4:E4"/>
    </sheetView>
  </sheetViews>
  <sheetFormatPr defaultColWidth="11" defaultRowHeight="15.75" x14ac:dyDescent="0.25"/>
  <cols>
    <col min="1" max="1" width="22.75" style="1" customWidth="1"/>
    <col min="2" max="2" width="36.75" customWidth="1"/>
    <col min="3" max="3" width="25.25" customWidth="1"/>
    <col min="4" max="4" width="10" bestFit="1" customWidth="1"/>
    <col min="5" max="5" width="19.25" customWidth="1"/>
    <col min="6" max="6" width="11" style="5" customWidth="1"/>
    <col min="7" max="7" width="21.5" style="5" hidden="1" customWidth="1"/>
    <col min="8" max="8" width="5.75" style="5" hidden="1" customWidth="1"/>
    <col min="9" max="9" width="4.75" style="5" hidden="1" customWidth="1"/>
    <col min="10" max="10" width="25.25" style="7" hidden="1" customWidth="1"/>
    <col min="11" max="11" width="5.75" style="5" customWidth="1"/>
    <col min="12" max="12" width="14.5" style="5" customWidth="1"/>
    <col min="13" max="13" width="23.5" style="5" customWidth="1"/>
    <col min="14" max="14" width="15.75" style="5" customWidth="1"/>
    <col min="15" max="15" width="3.25" style="5" customWidth="1"/>
    <col min="16" max="16" width="10.5" style="5" bestFit="1" customWidth="1"/>
    <col min="17" max="17" width="8.75" style="5" customWidth="1"/>
    <col min="18" max="45" width="11" style="5" customWidth="1"/>
  </cols>
  <sheetData>
    <row r="1" spans="1:45" ht="116.25" customHeight="1" x14ac:dyDescent="0.25">
      <c r="B1" s="51" t="s">
        <v>129</v>
      </c>
      <c r="C1" s="52"/>
      <c r="D1" s="52"/>
      <c r="E1" s="53"/>
      <c r="F1" s="3"/>
      <c r="G1" s="6" t="s">
        <v>1</v>
      </c>
      <c r="H1" s="11"/>
      <c r="I1" s="7">
        <v>10</v>
      </c>
      <c r="J1" s="7" t="s">
        <v>36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s="12" customFormat="1" ht="18.75" x14ac:dyDescent="0.25">
      <c r="A2" s="60" t="s">
        <v>63</v>
      </c>
      <c r="B2" s="61"/>
      <c r="C2" s="61"/>
      <c r="D2" s="61"/>
      <c r="E2" s="62"/>
      <c r="F2" s="9"/>
      <c r="G2" s="6" t="s">
        <v>61</v>
      </c>
      <c r="H2" s="7">
        <v>2020</v>
      </c>
      <c r="I2" s="11">
        <v>50</v>
      </c>
      <c r="J2" s="11" t="s">
        <v>28</v>
      </c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5" s="12" customFormat="1" ht="18.75" x14ac:dyDescent="0.25">
      <c r="A3" s="60" t="s">
        <v>64</v>
      </c>
      <c r="B3" s="61"/>
      <c r="C3" s="61"/>
      <c r="D3" s="61"/>
      <c r="E3" s="62"/>
      <c r="F3" s="9"/>
      <c r="G3" s="10" t="s">
        <v>171</v>
      </c>
      <c r="H3" s="7">
        <v>2021</v>
      </c>
      <c r="I3" s="7">
        <v>11</v>
      </c>
      <c r="J3" s="7" t="s">
        <v>29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45" ht="18.75" x14ac:dyDescent="0.3">
      <c r="A4" s="15" t="s">
        <v>0</v>
      </c>
      <c r="B4" s="54"/>
      <c r="C4" s="55"/>
      <c r="D4" s="55"/>
      <c r="E4" s="56"/>
      <c r="F4" s="3"/>
      <c r="G4" s="10" t="s">
        <v>46</v>
      </c>
      <c r="H4" s="7">
        <v>2022</v>
      </c>
      <c r="I4" s="7">
        <v>200</v>
      </c>
      <c r="J4" s="7" t="s">
        <v>41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21" customHeight="1" x14ac:dyDescent="0.3">
      <c r="A5" s="15" t="s">
        <v>31</v>
      </c>
      <c r="B5" s="57"/>
      <c r="C5" s="58"/>
      <c r="D5" s="58"/>
      <c r="E5" s="59"/>
      <c r="F5" s="3"/>
      <c r="G5" s="6" t="s">
        <v>62</v>
      </c>
      <c r="H5" s="7">
        <v>2023</v>
      </c>
      <c r="J5" s="7" t="s">
        <v>27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21" customHeight="1" x14ac:dyDescent="0.3">
      <c r="A6" s="15" t="s">
        <v>125</v>
      </c>
      <c r="B6" s="57"/>
      <c r="C6" s="58"/>
      <c r="D6" s="58"/>
      <c r="E6" s="59"/>
      <c r="F6" s="3"/>
      <c r="G6" s="6" t="s">
        <v>3</v>
      </c>
      <c r="H6" s="7">
        <v>2024</v>
      </c>
      <c r="I6" s="7"/>
      <c r="J6" s="7" t="s">
        <v>44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37.5" x14ac:dyDescent="0.3">
      <c r="A7" s="16" t="s">
        <v>30</v>
      </c>
      <c r="B7" s="57"/>
      <c r="C7" s="58"/>
      <c r="D7" s="58"/>
      <c r="E7" s="59"/>
      <c r="F7" s="3"/>
      <c r="G7" s="6" t="s">
        <v>40</v>
      </c>
      <c r="H7" s="7"/>
      <c r="I7" s="7"/>
      <c r="J7" s="7" t="s">
        <v>26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37.5" x14ac:dyDescent="0.3">
      <c r="A8" s="16" t="s">
        <v>123</v>
      </c>
      <c r="B8" s="42"/>
      <c r="C8" s="20" t="s">
        <v>43</v>
      </c>
      <c r="D8" s="63"/>
      <c r="E8" s="64"/>
      <c r="F8" s="3"/>
      <c r="G8" s="6" t="s">
        <v>37</v>
      </c>
      <c r="H8" s="7"/>
      <c r="J8" s="7" t="s">
        <v>45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ht="51.75" customHeight="1" x14ac:dyDescent="0.3">
      <c r="A9" s="16" t="s">
        <v>124</v>
      </c>
      <c r="B9" s="42"/>
      <c r="C9" s="21" t="s">
        <v>42</v>
      </c>
      <c r="D9" s="49"/>
      <c r="E9" s="50"/>
      <c r="F9" s="3"/>
      <c r="G9" s="6" t="s">
        <v>66</v>
      </c>
      <c r="H9" s="6"/>
      <c r="J9" s="7" t="s">
        <v>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25.5" customHeight="1" x14ac:dyDescent="0.4">
      <c r="A10" s="22" t="s">
        <v>127</v>
      </c>
      <c r="B10" s="23" t="s">
        <v>32</v>
      </c>
      <c r="C10" s="24" t="s">
        <v>128</v>
      </c>
      <c r="D10" s="23" t="s">
        <v>130</v>
      </c>
      <c r="E10" s="23" t="s">
        <v>131</v>
      </c>
      <c r="F10" s="3"/>
      <c r="G10" s="6" t="s">
        <v>65</v>
      </c>
      <c r="H10" s="7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102" customHeight="1" x14ac:dyDescent="0.3">
      <c r="A11" s="17" t="s">
        <v>33</v>
      </c>
      <c r="B11" s="18" t="s">
        <v>126</v>
      </c>
      <c r="C11" s="19" t="s">
        <v>164</v>
      </c>
      <c r="D11" s="18" t="s">
        <v>34</v>
      </c>
      <c r="E11" s="18" t="s">
        <v>35</v>
      </c>
      <c r="F11" s="3"/>
      <c r="G11" s="6" t="s">
        <v>168</v>
      </c>
      <c r="K11" s="3"/>
      <c r="L11" s="35"/>
      <c r="M11" s="47"/>
      <c r="N11" s="48"/>
      <c r="O11" s="48"/>
      <c r="P11" s="48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19.899999999999999" customHeight="1" x14ac:dyDescent="0.3">
      <c r="A12" s="2"/>
      <c r="B12" s="2"/>
      <c r="C12" s="2"/>
      <c r="D12" s="8"/>
      <c r="E12" s="14">
        <f>C12*D12</f>
        <v>0</v>
      </c>
      <c r="F12" s="3"/>
      <c r="G12" s="6" t="s">
        <v>4</v>
      </c>
      <c r="K12" s="3"/>
      <c r="L12" s="35"/>
      <c r="M12" s="45" t="s">
        <v>118</v>
      </c>
      <c r="N12" s="46"/>
      <c r="O12" s="46"/>
      <c r="P12" s="46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ht="19.899999999999999" customHeight="1" x14ac:dyDescent="0.3">
      <c r="A13" s="2"/>
      <c r="B13" s="44"/>
      <c r="C13" s="2"/>
      <c r="D13" s="8"/>
      <c r="E13" s="14">
        <f t="shared" ref="E13:E77" si="0">C13*D13</f>
        <v>0</v>
      </c>
      <c r="F13" s="3"/>
      <c r="G13" s="6" t="s">
        <v>39</v>
      </c>
      <c r="K13" s="3"/>
      <c r="L13" s="35"/>
      <c r="M13" s="25" t="s">
        <v>119</v>
      </c>
      <c r="N13" s="26">
        <f>B8*D8</f>
        <v>0</v>
      </c>
      <c r="O13" s="27" t="s">
        <v>120</v>
      </c>
      <c r="P13" s="28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19.899999999999999" customHeight="1" x14ac:dyDescent="0.3">
      <c r="A14" s="2"/>
      <c r="B14" s="44"/>
      <c r="C14" s="2"/>
      <c r="D14" s="8"/>
      <c r="E14" s="14">
        <f t="shared" si="0"/>
        <v>0</v>
      </c>
      <c r="F14" s="3"/>
      <c r="G14" s="6" t="s">
        <v>5</v>
      </c>
      <c r="K14" s="3"/>
      <c r="L14" s="35"/>
      <c r="M14" s="25" t="s">
        <v>115</v>
      </c>
      <c r="N14" s="26">
        <f>B9*D8</f>
        <v>0</v>
      </c>
      <c r="O14" s="27" t="s">
        <v>121</v>
      </c>
      <c r="P14" s="28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19.899999999999999" customHeight="1" x14ac:dyDescent="0.3">
      <c r="A15" s="2"/>
      <c r="B15" s="2"/>
      <c r="C15" s="2"/>
      <c r="D15" s="8"/>
      <c r="E15" s="14">
        <f t="shared" si="0"/>
        <v>0</v>
      </c>
      <c r="F15" s="3"/>
      <c r="G15" s="6" t="s">
        <v>6</v>
      </c>
      <c r="K15" s="3"/>
      <c r="L15" s="35"/>
      <c r="M15" s="25" t="s">
        <v>116</v>
      </c>
      <c r="N15" s="26"/>
      <c r="O15" s="27"/>
      <c r="P15" s="29" t="s">
        <v>122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9.899999999999999" customHeight="1" x14ac:dyDescent="0.3">
      <c r="A16" s="2"/>
      <c r="B16" s="44"/>
      <c r="C16" s="2"/>
      <c r="D16" s="8"/>
      <c r="E16" s="14">
        <f t="shared" si="0"/>
        <v>0</v>
      </c>
      <c r="F16" s="3"/>
      <c r="G16" s="6" t="s">
        <v>16</v>
      </c>
      <c r="K16" s="3"/>
      <c r="L16" s="35"/>
      <c r="M16" s="43" t="s">
        <v>155</v>
      </c>
      <c r="N16" s="26">
        <f>SUMIF('Quote '!$A$12:$A$51,"2020",'Quote '!$E$12:$E$51)</f>
        <v>0</v>
      </c>
      <c r="O16" s="27"/>
      <c r="P16" s="30" t="e">
        <f>N16/B8</f>
        <v>#DIV/0!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9.899999999999999" customHeight="1" x14ac:dyDescent="0.3">
      <c r="A17" s="2"/>
      <c r="B17" s="2"/>
      <c r="C17" s="2"/>
      <c r="D17" s="8"/>
      <c r="E17" s="14">
        <f t="shared" si="0"/>
        <v>0</v>
      </c>
      <c r="F17" s="3"/>
      <c r="G17" s="6" t="s">
        <v>172</v>
      </c>
      <c r="K17" s="3"/>
      <c r="L17" s="35"/>
      <c r="M17" s="43" t="s">
        <v>156</v>
      </c>
      <c r="N17" s="26">
        <f>SUMIF('Quote '!$A$12:$A$51,"2021",'Quote '!$E$12:$E$51)</f>
        <v>0</v>
      </c>
      <c r="O17" s="27"/>
      <c r="P17" s="30" t="e">
        <f>N17/B9</f>
        <v>#DIV/0!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19.899999999999999" customHeight="1" x14ac:dyDescent="0.3">
      <c r="A18" s="2"/>
      <c r="B18" s="2"/>
      <c r="C18" s="2"/>
      <c r="D18" s="8"/>
      <c r="E18" s="14">
        <f t="shared" si="0"/>
        <v>0</v>
      </c>
      <c r="F18" s="3"/>
      <c r="G18" s="6" t="s">
        <v>67</v>
      </c>
      <c r="H18" s="6"/>
      <c r="K18" s="3"/>
      <c r="L18" s="35"/>
      <c r="M18" s="43" t="s">
        <v>157</v>
      </c>
      <c r="N18" s="26">
        <f>SUMIF('Quote '!$A$12:$A$51,"2022",'Quote '!$E$12:$E$51)</f>
        <v>0</v>
      </c>
      <c r="O18" s="27"/>
      <c r="P18" s="30" t="e">
        <f>N18/B9</f>
        <v>#DIV/0!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9.899999999999999" customHeight="1" x14ac:dyDescent="0.3">
      <c r="A19" s="2"/>
      <c r="B19" s="2"/>
      <c r="C19" s="2"/>
      <c r="D19" s="8"/>
      <c r="E19" s="14">
        <f t="shared" si="0"/>
        <v>0</v>
      </c>
      <c r="F19" s="3"/>
      <c r="G19" s="6" t="s">
        <v>7</v>
      </c>
      <c r="K19" s="3"/>
      <c r="L19" s="35"/>
      <c r="M19" s="43" t="s">
        <v>158</v>
      </c>
      <c r="N19" s="26">
        <f>SUMIF('Quote '!$A$12:$A$51,"2023",'Quote '!$E$12:$E$51)</f>
        <v>0</v>
      </c>
      <c r="O19" s="27"/>
      <c r="P19" s="30" t="e">
        <f>N19/B9</f>
        <v>#DIV/0!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9.899999999999999" customHeight="1" x14ac:dyDescent="0.3">
      <c r="A20" s="2"/>
      <c r="B20" s="2"/>
      <c r="C20" s="2"/>
      <c r="D20" s="8"/>
      <c r="E20" s="14">
        <f t="shared" si="0"/>
        <v>0</v>
      </c>
      <c r="F20" s="3"/>
      <c r="G20" s="6" t="s">
        <v>47</v>
      </c>
      <c r="K20" s="3"/>
      <c r="L20" s="35"/>
      <c r="M20" s="25"/>
      <c r="N20" s="27"/>
      <c r="O20" s="27"/>
      <c r="P20" s="28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9.899999999999999" customHeight="1" x14ac:dyDescent="0.3">
      <c r="A21" s="2"/>
      <c r="B21" s="2"/>
      <c r="C21" s="2"/>
      <c r="D21" s="8"/>
      <c r="E21" s="14">
        <f t="shared" si="0"/>
        <v>0</v>
      </c>
      <c r="F21" s="3"/>
      <c r="G21" s="6" t="s">
        <v>174</v>
      </c>
      <c r="K21" s="3"/>
      <c r="L21" s="35"/>
      <c r="M21" s="25" t="s">
        <v>117</v>
      </c>
      <c r="N21" s="27"/>
      <c r="O21" s="27"/>
      <c r="P21" s="28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9.899999999999999" customHeight="1" x14ac:dyDescent="0.3">
      <c r="A22" s="2"/>
      <c r="B22" s="2"/>
      <c r="C22" s="2"/>
      <c r="D22" s="8"/>
      <c r="E22" s="14">
        <f t="shared" si="0"/>
        <v>0</v>
      </c>
      <c r="F22" s="3"/>
      <c r="G22" s="6" t="s">
        <v>68</v>
      </c>
      <c r="K22" s="3"/>
      <c r="L22" s="35"/>
      <c r="M22" s="25">
        <v>2020</v>
      </c>
      <c r="N22" s="31" t="e">
        <f>N16/N13</f>
        <v>#DIV/0!</v>
      </c>
      <c r="O22" s="31"/>
      <c r="P22" s="28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9.899999999999999" customHeight="1" x14ac:dyDescent="0.3">
      <c r="A23" s="2"/>
      <c r="B23" s="2"/>
      <c r="C23" s="2"/>
      <c r="D23" s="8"/>
      <c r="E23" s="14">
        <f t="shared" si="0"/>
        <v>0</v>
      </c>
      <c r="F23" s="3"/>
      <c r="G23" s="6" t="s">
        <v>8</v>
      </c>
      <c r="K23" s="3"/>
      <c r="L23" s="35"/>
      <c r="M23" s="25">
        <v>2021</v>
      </c>
      <c r="N23" s="31" t="e">
        <f>N17/N14</f>
        <v>#DIV/0!</v>
      </c>
      <c r="O23" s="31"/>
      <c r="P23" s="28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9.899999999999999" customHeight="1" x14ac:dyDescent="0.3">
      <c r="A24" s="2"/>
      <c r="B24" s="2"/>
      <c r="C24" s="2"/>
      <c r="D24" s="8"/>
      <c r="E24" s="14">
        <f t="shared" si="0"/>
        <v>0</v>
      </c>
      <c r="F24" s="3"/>
      <c r="G24" s="6" t="s">
        <v>48</v>
      </c>
      <c r="K24" s="3"/>
      <c r="L24" s="35"/>
      <c r="M24" s="25">
        <v>2022</v>
      </c>
      <c r="N24" s="31" t="e">
        <f>N18/N14</f>
        <v>#DIV/0!</v>
      </c>
      <c r="O24" s="31"/>
      <c r="P24" s="28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9.899999999999999" customHeight="1" thickBot="1" x14ac:dyDescent="0.35">
      <c r="A25" s="2"/>
      <c r="B25" s="2"/>
      <c r="C25" s="2"/>
      <c r="D25" s="8"/>
      <c r="E25" s="14">
        <f t="shared" si="0"/>
        <v>0</v>
      </c>
      <c r="F25" s="3"/>
      <c r="G25" s="6" t="s">
        <v>2</v>
      </c>
      <c r="K25" s="3"/>
      <c r="L25" s="3"/>
      <c r="M25" s="32">
        <v>2023</v>
      </c>
      <c r="N25" s="33" t="e">
        <f>N19/N14</f>
        <v>#DIV/0!</v>
      </c>
      <c r="O25" s="33"/>
      <c r="P25" s="34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9.899999999999999" customHeight="1" x14ac:dyDescent="0.3">
      <c r="A26" s="2"/>
      <c r="B26" s="2"/>
      <c r="C26" s="2"/>
      <c r="D26" s="8"/>
      <c r="E26" s="14"/>
      <c r="F26" s="3"/>
      <c r="G26" s="6" t="s">
        <v>9</v>
      </c>
      <c r="K26" s="3"/>
      <c r="L26" s="3"/>
      <c r="M26" s="27"/>
      <c r="N26" s="31"/>
      <c r="O26" s="31"/>
      <c r="P26" s="27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9.899999999999999" customHeight="1" x14ac:dyDescent="0.25">
      <c r="A27" s="2"/>
      <c r="B27" s="2"/>
      <c r="C27" s="2"/>
      <c r="D27" s="8"/>
      <c r="E27" s="14">
        <f t="shared" si="0"/>
        <v>0</v>
      </c>
      <c r="F27" s="3"/>
      <c r="G27" s="6" t="s">
        <v>12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9.899999999999999" customHeight="1" x14ac:dyDescent="0.25">
      <c r="A28" s="2"/>
      <c r="B28" s="2"/>
      <c r="C28" s="2"/>
      <c r="D28" s="8"/>
      <c r="E28" s="14">
        <f t="shared" si="0"/>
        <v>0</v>
      </c>
      <c r="F28" s="3"/>
      <c r="G28" s="6" t="s">
        <v>162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9.899999999999999" customHeight="1" x14ac:dyDescent="0.25">
      <c r="A29" s="2"/>
      <c r="B29" s="2"/>
      <c r="C29" s="2"/>
      <c r="D29" s="8"/>
      <c r="E29" s="14">
        <f t="shared" si="0"/>
        <v>0</v>
      </c>
      <c r="F29" s="3"/>
      <c r="G29" s="6" t="s">
        <v>167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9.899999999999999" customHeight="1" x14ac:dyDescent="0.25">
      <c r="A30" s="2"/>
      <c r="B30" s="2"/>
      <c r="C30" s="2"/>
      <c r="D30" s="8"/>
      <c r="E30" s="14">
        <f t="shared" si="0"/>
        <v>0</v>
      </c>
      <c r="F30" s="3"/>
      <c r="G30" s="6" t="s">
        <v>38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9.899999999999999" customHeight="1" x14ac:dyDescent="0.25">
      <c r="A31" s="2"/>
      <c r="B31" s="2"/>
      <c r="C31" s="2"/>
      <c r="D31" s="8"/>
      <c r="E31" s="14">
        <f t="shared" si="0"/>
        <v>0</v>
      </c>
      <c r="F31" s="3"/>
      <c r="G31" s="6" t="s">
        <v>49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9.899999999999999" customHeight="1" x14ac:dyDescent="0.25">
      <c r="A32" s="2"/>
      <c r="B32" s="2"/>
      <c r="C32" s="2"/>
      <c r="D32" s="8"/>
      <c r="E32" s="14">
        <f t="shared" si="0"/>
        <v>0</v>
      </c>
      <c r="F32" s="3"/>
      <c r="G32" s="6" t="s">
        <v>10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9.899999999999999" customHeight="1" x14ac:dyDescent="0.25">
      <c r="A33" s="2"/>
      <c r="B33" s="2"/>
      <c r="C33" s="2"/>
      <c r="D33" s="8"/>
      <c r="E33" s="14">
        <f t="shared" si="0"/>
        <v>0</v>
      </c>
      <c r="F33" s="3"/>
      <c r="G33" s="6" t="s">
        <v>69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9.899999999999999" customHeight="1" x14ac:dyDescent="0.25">
      <c r="A34" s="2"/>
      <c r="B34" s="2"/>
      <c r="C34" s="2"/>
      <c r="D34" s="8"/>
      <c r="E34" s="14">
        <f t="shared" si="0"/>
        <v>0</v>
      </c>
      <c r="F34" s="3"/>
      <c r="G34" s="6" t="s">
        <v>11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9.899999999999999" customHeight="1" x14ac:dyDescent="0.25">
      <c r="A35" s="2"/>
      <c r="B35" s="2"/>
      <c r="C35" s="2"/>
      <c r="D35" s="8"/>
      <c r="E35" s="14">
        <f t="shared" si="0"/>
        <v>0</v>
      </c>
      <c r="F35" s="3"/>
      <c r="G35" s="6" t="s">
        <v>70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9.899999999999999" customHeight="1" x14ac:dyDescent="0.25">
      <c r="A36" s="2"/>
      <c r="B36" s="2"/>
      <c r="C36" s="2"/>
      <c r="D36" s="8"/>
      <c r="E36" s="14">
        <f t="shared" si="0"/>
        <v>0</v>
      </c>
      <c r="F36" s="3"/>
      <c r="G36" s="6" t="s">
        <v>169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9.899999999999999" customHeight="1" x14ac:dyDescent="0.25">
      <c r="A37" s="2"/>
      <c r="B37" s="2"/>
      <c r="C37" s="2"/>
      <c r="D37" s="8"/>
      <c r="E37" s="14">
        <f t="shared" si="0"/>
        <v>0</v>
      </c>
      <c r="F37" s="3"/>
      <c r="G37" s="6" t="s">
        <v>50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9.899999999999999" customHeight="1" x14ac:dyDescent="0.25">
      <c r="A38" s="2"/>
      <c r="B38" s="2"/>
      <c r="C38" s="2"/>
      <c r="D38" s="8"/>
      <c r="E38" s="14">
        <f t="shared" si="0"/>
        <v>0</v>
      </c>
      <c r="F38" s="3"/>
      <c r="G38" s="6" t="s">
        <v>51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9.899999999999999" customHeight="1" x14ac:dyDescent="0.25">
      <c r="A39" s="2"/>
      <c r="B39" s="2"/>
      <c r="C39" s="2"/>
      <c r="D39" s="8"/>
      <c r="E39" s="14">
        <f t="shared" si="0"/>
        <v>0</v>
      </c>
      <c r="F39" s="3"/>
      <c r="G39" s="6" t="s">
        <v>13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9.899999999999999" customHeight="1" x14ac:dyDescent="0.25">
      <c r="A40" s="2"/>
      <c r="B40" s="2"/>
      <c r="C40" s="2"/>
      <c r="D40" s="8"/>
      <c r="E40" s="14">
        <f t="shared" si="0"/>
        <v>0</v>
      </c>
      <c r="F40" s="3"/>
      <c r="G40" s="6" t="s">
        <v>170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9.899999999999999" customHeight="1" x14ac:dyDescent="0.25">
      <c r="A41" s="2"/>
      <c r="B41" s="2"/>
      <c r="C41" s="2"/>
      <c r="D41" s="8"/>
      <c r="E41" s="14">
        <f t="shared" si="0"/>
        <v>0</v>
      </c>
      <c r="F41" s="3"/>
      <c r="G41" s="6" t="s">
        <v>52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9.899999999999999" customHeight="1" x14ac:dyDescent="0.25">
      <c r="A42" s="2"/>
      <c r="B42" s="2"/>
      <c r="C42" s="2"/>
      <c r="D42" s="8"/>
      <c r="E42" s="14">
        <f t="shared" si="0"/>
        <v>0</v>
      </c>
      <c r="F42" s="3"/>
      <c r="G42" s="6" t="s">
        <v>161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9.899999999999999" customHeight="1" x14ac:dyDescent="0.25">
      <c r="A43" s="2"/>
      <c r="B43" s="2"/>
      <c r="C43" s="2"/>
      <c r="D43" s="8"/>
      <c r="E43" s="14">
        <f t="shared" si="0"/>
        <v>0</v>
      </c>
      <c r="F43" s="3"/>
      <c r="G43" s="6" t="s">
        <v>71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9.899999999999999" customHeight="1" x14ac:dyDescent="0.25">
      <c r="A44" s="2"/>
      <c r="B44" s="2"/>
      <c r="C44" s="2"/>
      <c r="D44" s="8"/>
      <c r="E44" s="14">
        <f t="shared" si="0"/>
        <v>0</v>
      </c>
      <c r="F44" s="3"/>
      <c r="G44" s="6" t="s">
        <v>14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9.899999999999999" customHeight="1" x14ac:dyDescent="0.25">
      <c r="A45" s="2"/>
      <c r="B45" s="2"/>
      <c r="C45" s="2"/>
      <c r="D45" s="8"/>
      <c r="E45" s="14">
        <f t="shared" si="0"/>
        <v>0</v>
      </c>
      <c r="F45" s="3"/>
      <c r="G45" s="6" t="s">
        <v>153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9.899999999999999" customHeight="1" x14ac:dyDescent="0.25">
      <c r="A46" s="2"/>
      <c r="B46" s="2"/>
      <c r="C46" s="2"/>
      <c r="D46" s="8"/>
      <c r="E46" s="14">
        <f t="shared" si="0"/>
        <v>0</v>
      </c>
      <c r="F46" s="3"/>
      <c r="G46" s="6" t="s">
        <v>53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9.899999999999999" customHeight="1" x14ac:dyDescent="0.25">
      <c r="A47" s="2"/>
      <c r="B47" s="2"/>
      <c r="C47" s="2"/>
      <c r="D47" s="8"/>
      <c r="E47" s="14">
        <f t="shared" si="0"/>
        <v>0</v>
      </c>
      <c r="F47" s="3"/>
      <c r="G47" s="6" t="s">
        <v>54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9.899999999999999" customHeight="1" x14ac:dyDescent="0.25">
      <c r="A48" s="2"/>
      <c r="B48" s="2"/>
      <c r="C48" s="2"/>
      <c r="D48" s="8"/>
      <c r="E48" s="14">
        <f t="shared" si="0"/>
        <v>0</v>
      </c>
      <c r="F48" s="3"/>
      <c r="G48" s="6" t="s">
        <v>55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9.899999999999999" customHeight="1" x14ac:dyDescent="0.25">
      <c r="A49" s="2"/>
      <c r="B49" s="2"/>
      <c r="C49" s="2"/>
      <c r="D49" s="8"/>
      <c r="E49" s="14">
        <f t="shared" si="0"/>
        <v>0</v>
      </c>
      <c r="F49" s="3"/>
      <c r="G49" s="6" t="s">
        <v>72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9.899999999999999" customHeight="1" x14ac:dyDescent="0.25">
      <c r="A50" s="2"/>
      <c r="B50" s="2"/>
      <c r="C50" s="2"/>
      <c r="D50" s="8"/>
      <c r="E50" s="14">
        <f t="shared" si="0"/>
        <v>0</v>
      </c>
      <c r="F50" s="3"/>
      <c r="G50" s="6" t="s">
        <v>15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9.899999999999999" customHeight="1" x14ac:dyDescent="0.25">
      <c r="A51" s="2"/>
      <c r="B51" s="2"/>
      <c r="C51" s="2"/>
      <c r="D51" s="8"/>
      <c r="E51" s="14">
        <f t="shared" si="0"/>
        <v>0</v>
      </c>
      <c r="F51" s="3"/>
      <c r="G51" s="6" t="s">
        <v>56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9.899999999999999" customHeight="1" x14ac:dyDescent="0.25">
      <c r="A52" s="2"/>
      <c r="B52" s="2"/>
      <c r="C52" s="2"/>
      <c r="D52" s="8"/>
      <c r="E52" s="14">
        <f t="shared" si="0"/>
        <v>0</v>
      </c>
      <c r="F52" s="3"/>
      <c r="G52" s="6" t="s">
        <v>17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9.899999999999999" customHeight="1" x14ac:dyDescent="0.25">
      <c r="A53" s="2"/>
      <c r="B53" s="2"/>
      <c r="C53" s="2"/>
      <c r="D53" s="8"/>
      <c r="E53" s="14">
        <f t="shared" si="0"/>
        <v>0</v>
      </c>
      <c r="F53" s="3"/>
      <c r="G53" s="6" t="s">
        <v>73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9.899999999999999" customHeight="1" x14ac:dyDescent="0.25">
      <c r="A54" s="2"/>
      <c r="B54" s="2"/>
      <c r="C54" s="2"/>
      <c r="D54" s="8"/>
      <c r="E54" s="14">
        <f t="shared" si="0"/>
        <v>0</v>
      </c>
      <c r="F54" s="3"/>
      <c r="G54" s="6" t="s">
        <v>160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9.899999999999999" customHeight="1" x14ac:dyDescent="0.25">
      <c r="A55" s="2"/>
      <c r="B55" s="2"/>
      <c r="C55" s="2"/>
      <c r="D55" s="8"/>
      <c r="E55" s="14">
        <f t="shared" si="0"/>
        <v>0</v>
      </c>
      <c r="F55" s="3"/>
      <c r="G55" s="6" t="s">
        <v>173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9.899999999999999" customHeight="1" x14ac:dyDescent="0.25">
      <c r="A56" s="2"/>
      <c r="B56" s="2"/>
      <c r="C56" s="2"/>
      <c r="D56" s="8"/>
      <c r="E56" s="14">
        <f t="shared" si="0"/>
        <v>0</v>
      </c>
      <c r="F56" s="3"/>
      <c r="G56" s="6" t="s">
        <v>18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9.899999999999999" customHeight="1" x14ac:dyDescent="0.25">
      <c r="A57" s="2"/>
      <c r="B57" s="2"/>
      <c r="C57" s="2"/>
      <c r="D57" s="8"/>
      <c r="E57" s="14">
        <f t="shared" si="0"/>
        <v>0</v>
      </c>
      <c r="F57" s="3"/>
      <c r="G57" s="6" t="s">
        <v>57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9.899999999999999" customHeight="1" x14ac:dyDescent="0.25">
      <c r="A58" s="2"/>
      <c r="B58" s="2"/>
      <c r="C58" s="2"/>
      <c r="D58" s="8"/>
      <c r="E58" s="14">
        <f t="shared" si="0"/>
        <v>0</v>
      </c>
      <c r="F58" s="3"/>
      <c r="G58" s="6" t="s">
        <v>19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9.899999999999999" customHeight="1" x14ac:dyDescent="0.25">
      <c r="A59" s="2"/>
      <c r="B59" s="2"/>
      <c r="C59" s="2"/>
      <c r="D59" s="8"/>
      <c r="E59" s="14">
        <f t="shared" si="0"/>
        <v>0</v>
      </c>
      <c r="F59" s="3"/>
      <c r="G59" s="6" t="s">
        <v>20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9.899999999999999" customHeight="1" x14ac:dyDescent="0.25">
      <c r="A60" s="2"/>
      <c r="B60" s="2"/>
      <c r="C60" s="2"/>
      <c r="D60" s="8"/>
      <c r="E60" s="14">
        <f t="shared" si="0"/>
        <v>0</v>
      </c>
      <c r="F60" s="3"/>
      <c r="G60" s="6" t="s">
        <v>21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9.899999999999999" customHeight="1" x14ac:dyDescent="0.25">
      <c r="A61" s="2"/>
      <c r="B61" s="2"/>
      <c r="C61" s="2"/>
      <c r="D61" s="8"/>
      <c r="E61" s="14">
        <f t="shared" si="0"/>
        <v>0</v>
      </c>
      <c r="F61" s="3"/>
      <c r="G61" s="6" t="s">
        <v>74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9.899999999999999" customHeight="1" x14ac:dyDescent="0.25">
      <c r="A62" s="2"/>
      <c r="B62" s="2"/>
      <c r="C62" s="2"/>
      <c r="D62" s="8"/>
      <c r="E62" s="14">
        <f t="shared" si="0"/>
        <v>0</v>
      </c>
      <c r="F62" s="3"/>
      <c r="G62" s="6" t="s">
        <v>75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9.899999999999999" customHeight="1" x14ac:dyDescent="0.25">
      <c r="A63" s="2"/>
      <c r="B63" s="2"/>
      <c r="C63" s="2"/>
      <c r="D63" s="8"/>
      <c r="E63" s="14">
        <f t="shared" si="0"/>
        <v>0</v>
      </c>
      <c r="F63" s="3"/>
      <c r="G63" s="6" t="s">
        <v>76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9.899999999999999" customHeight="1" x14ac:dyDescent="0.25">
      <c r="A64" s="2"/>
      <c r="B64" s="2"/>
      <c r="C64" s="2"/>
      <c r="D64" s="8"/>
      <c r="E64" s="14">
        <f t="shared" si="0"/>
        <v>0</v>
      </c>
      <c r="F64" s="3"/>
      <c r="G64" s="6" t="s">
        <v>22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9.899999999999999" customHeight="1" x14ac:dyDescent="0.25">
      <c r="A65" s="2"/>
      <c r="B65" s="2"/>
      <c r="C65" s="2"/>
      <c r="D65" s="8"/>
      <c r="E65" s="14">
        <f t="shared" si="0"/>
        <v>0</v>
      </c>
      <c r="F65" s="3"/>
      <c r="G65" s="6" t="s">
        <v>58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9.899999999999999" customHeight="1" x14ac:dyDescent="0.25">
      <c r="A66" s="2"/>
      <c r="B66" s="2"/>
      <c r="C66" s="2"/>
      <c r="D66" s="8"/>
      <c r="E66" s="14">
        <f t="shared" si="0"/>
        <v>0</v>
      </c>
      <c r="F66" s="3"/>
      <c r="G66" s="6" t="s">
        <v>59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9.899999999999999" customHeight="1" x14ac:dyDescent="0.25">
      <c r="A67" s="2"/>
      <c r="B67" s="2"/>
      <c r="C67" s="2"/>
      <c r="D67" s="8"/>
      <c r="E67" s="14">
        <f t="shared" si="0"/>
        <v>0</v>
      </c>
      <c r="F67" s="3"/>
      <c r="G67" s="6" t="s">
        <v>60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9.899999999999999" customHeight="1" x14ac:dyDescent="0.25">
      <c r="A68" s="2"/>
      <c r="B68" s="2"/>
      <c r="C68" s="2"/>
      <c r="D68" s="8"/>
      <c r="E68" s="14">
        <f t="shared" si="0"/>
        <v>0</v>
      </c>
      <c r="F68" s="3"/>
      <c r="G68" s="6" t="s">
        <v>23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9.899999999999999" customHeight="1" x14ac:dyDescent="0.25">
      <c r="A69" s="2"/>
      <c r="B69" s="2"/>
      <c r="C69" s="2"/>
      <c r="D69" s="8"/>
      <c r="E69" s="14">
        <f t="shared" si="0"/>
        <v>0</v>
      </c>
      <c r="F69" s="3"/>
      <c r="G69" s="6" t="s">
        <v>24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9.899999999999999" customHeight="1" x14ac:dyDescent="0.25">
      <c r="A70" s="2"/>
      <c r="B70" s="2"/>
      <c r="C70" s="2"/>
      <c r="D70" s="8"/>
      <c r="E70" s="14">
        <f t="shared" si="0"/>
        <v>0</v>
      </c>
      <c r="F70" s="3"/>
      <c r="G70" s="6" t="s">
        <v>159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9.899999999999999" customHeight="1" x14ac:dyDescent="0.25">
      <c r="A71" s="2"/>
      <c r="B71" s="2"/>
      <c r="C71" s="2"/>
      <c r="D71" s="8"/>
      <c r="E71" s="14">
        <f t="shared" si="0"/>
        <v>0</v>
      </c>
      <c r="F71" s="3"/>
      <c r="G71" s="6" t="s">
        <v>152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9.899999999999999" customHeight="1" x14ac:dyDescent="0.25">
      <c r="A72" s="2"/>
      <c r="B72" s="2"/>
      <c r="C72" s="2"/>
      <c r="D72" s="8"/>
      <c r="E72" s="14">
        <f t="shared" si="0"/>
        <v>0</v>
      </c>
      <c r="F72" s="3"/>
      <c r="G72" s="6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9.899999999999999" customHeight="1" x14ac:dyDescent="0.25">
      <c r="A73" s="2"/>
      <c r="B73" s="2"/>
      <c r="C73" s="2"/>
      <c r="D73" s="8"/>
      <c r="E73" s="14">
        <f t="shared" si="0"/>
        <v>0</v>
      </c>
      <c r="F73" s="3"/>
      <c r="G73" s="6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9.899999999999999" customHeight="1" x14ac:dyDescent="0.25">
      <c r="A74" s="2"/>
      <c r="B74" s="2"/>
      <c r="C74" s="2"/>
      <c r="D74" s="8"/>
      <c r="E74" s="14">
        <f t="shared" si="0"/>
        <v>0</v>
      </c>
      <c r="F74" s="3"/>
      <c r="G74" s="6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9.899999999999999" customHeight="1" x14ac:dyDescent="0.25">
      <c r="A75" s="2"/>
      <c r="B75" s="2"/>
      <c r="C75" s="2"/>
      <c r="D75" s="8"/>
      <c r="E75" s="14">
        <f t="shared" si="0"/>
        <v>0</v>
      </c>
      <c r="F75" s="3"/>
      <c r="G75" s="6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9.899999999999999" customHeight="1" x14ac:dyDescent="0.25">
      <c r="A76" s="2"/>
      <c r="B76" s="2"/>
      <c r="C76" s="2"/>
      <c r="D76" s="8"/>
      <c r="E76" s="14">
        <f t="shared" si="0"/>
        <v>0</v>
      </c>
      <c r="F76" s="3"/>
      <c r="G76" s="6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9.899999999999999" customHeight="1" x14ac:dyDescent="0.25">
      <c r="A77" s="2"/>
      <c r="B77" s="2"/>
      <c r="C77" s="2"/>
      <c r="D77" s="8"/>
      <c r="E77" s="14">
        <f t="shared" si="0"/>
        <v>0</v>
      </c>
      <c r="F77" s="3"/>
      <c r="G77" s="6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9.899999999999999" customHeight="1" x14ac:dyDescent="0.25">
      <c r="A78" s="2"/>
      <c r="B78" s="2"/>
      <c r="C78" s="2"/>
      <c r="D78" s="8"/>
      <c r="E78" s="14">
        <f t="shared" ref="E78" si="1">C78*D78</f>
        <v>0</v>
      </c>
      <c r="F78" s="3"/>
      <c r="G78" s="6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9.899999999999999" customHeight="1" x14ac:dyDescent="0.25">
      <c r="A79" s="2"/>
      <c r="B79" s="2"/>
      <c r="C79" s="2"/>
      <c r="D79" s="8"/>
      <c r="E79" s="14">
        <f t="shared" ref="E79:E142" si="2">C79*D79</f>
        <v>0</v>
      </c>
      <c r="F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9.899999999999999" customHeight="1" x14ac:dyDescent="0.25">
      <c r="A80" s="2"/>
      <c r="B80" s="2"/>
      <c r="C80" s="2"/>
      <c r="D80" s="8"/>
      <c r="E80" s="14">
        <f t="shared" si="2"/>
        <v>0</v>
      </c>
      <c r="F80" s="3"/>
      <c r="G80" s="6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9.899999999999999" customHeight="1" x14ac:dyDescent="0.25">
      <c r="A81" s="2"/>
      <c r="B81" s="2"/>
      <c r="C81" s="2"/>
      <c r="D81" s="8"/>
      <c r="E81" s="14">
        <f t="shared" si="2"/>
        <v>0</v>
      </c>
      <c r="F81" s="3"/>
      <c r="G81" s="6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9.899999999999999" customHeight="1" x14ac:dyDescent="0.25">
      <c r="A82" s="2"/>
      <c r="B82" s="2"/>
      <c r="C82" s="2"/>
      <c r="D82" s="8"/>
      <c r="E82" s="14">
        <f t="shared" si="2"/>
        <v>0</v>
      </c>
      <c r="F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9.899999999999999" customHeight="1" x14ac:dyDescent="0.25">
      <c r="A83" s="2"/>
      <c r="B83" s="2"/>
      <c r="C83" s="2"/>
      <c r="D83" s="8"/>
      <c r="E83" s="14">
        <f t="shared" si="2"/>
        <v>0</v>
      </c>
      <c r="F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9.899999999999999" customHeight="1" x14ac:dyDescent="0.25">
      <c r="A84" s="2"/>
      <c r="B84" s="2"/>
      <c r="C84" s="2"/>
      <c r="D84" s="8"/>
      <c r="E84" s="14">
        <f t="shared" si="2"/>
        <v>0</v>
      </c>
      <c r="F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9.899999999999999" customHeight="1" x14ac:dyDescent="0.25">
      <c r="A85" s="2"/>
      <c r="B85" s="2"/>
      <c r="C85" s="2"/>
      <c r="D85" s="8"/>
      <c r="E85" s="14">
        <f t="shared" si="2"/>
        <v>0</v>
      </c>
      <c r="F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9.899999999999999" customHeight="1" x14ac:dyDescent="0.25">
      <c r="A86" s="2"/>
      <c r="B86" s="2"/>
      <c r="C86" s="2"/>
      <c r="D86" s="8"/>
      <c r="E86" s="14">
        <f t="shared" si="2"/>
        <v>0</v>
      </c>
      <c r="F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9.899999999999999" customHeight="1" x14ac:dyDescent="0.25">
      <c r="A87" s="2"/>
      <c r="B87" s="2"/>
      <c r="C87" s="2"/>
      <c r="D87" s="8"/>
      <c r="E87" s="14">
        <f t="shared" si="2"/>
        <v>0</v>
      </c>
      <c r="F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9.899999999999999" customHeight="1" x14ac:dyDescent="0.25">
      <c r="A88" s="2"/>
      <c r="B88" s="2"/>
      <c r="C88" s="2"/>
      <c r="D88" s="8"/>
      <c r="E88" s="14">
        <f t="shared" si="2"/>
        <v>0</v>
      </c>
      <c r="F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9.899999999999999" customHeight="1" x14ac:dyDescent="0.25">
      <c r="A89" s="2"/>
      <c r="B89" s="2"/>
      <c r="C89" s="2"/>
      <c r="D89" s="8"/>
      <c r="E89" s="14">
        <f t="shared" si="2"/>
        <v>0</v>
      </c>
      <c r="F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9.899999999999999" customHeight="1" x14ac:dyDescent="0.25">
      <c r="A90" s="2"/>
      <c r="B90" s="2"/>
      <c r="C90" s="2"/>
      <c r="D90" s="8"/>
      <c r="E90" s="14">
        <f t="shared" si="2"/>
        <v>0</v>
      </c>
      <c r="F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9.899999999999999" customHeight="1" x14ac:dyDescent="0.25">
      <c r="A91" s="2"/>
      <c r="B91" s="2"/>
      <c r="C91" s="2"/>
      <c r="D91" s="8"/>
      <c r="E91" s="14">
        <f t="shared" si="2"/>
        <v>0</v>
      </c>
      <c r="F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9.899999999999999" customHeight="1" x14ac:dyDescent="0.25">
      <c r="A92" s="2"/>
      <c r="B92" s="2"/>
      <c r="C92" s="2"/>
      <c r="D92" s="8"/>
      <c r="E92" s="14">
        <f t="shared" si="2"/>
        <v>0</v>
      </c>
      <c r="F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9.899999999999999" customHeight="1" x14ac:dyDescent="0.25">
      <c r="A93" s="2"/>
      <c r="B93" s="2"/>
      <c r="C93" s="2"/>
      <c r="D93" s="8"/>
      <c r="E93" s="14">
        <f t="shared" si="2"/>
        <v>0</v>
      </c>
      <c r="F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9.899999999999999" customHeight="1" x14ac:dyDescent="0.25">
      <c r="A94" s="2"/>
      <c r="B94" s="2"/>
      <c r="C94" s="2"/>
      <c r="D94" s="8"/>
      <c r="E94" s="14">
        <f t="shared" si="2"/>
        <v>0</v>
      </c>
      <c r="F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9.899999999999999" customHeight="1" x14ac:dyDescent="0.25">
      <c r="A95" s="2"/>
      <c r="B95" s="2"/>
      <c r="C95" s="2"/>
      <c r="D95" s="8"/>
      <c r="E95" s="14">
        <f t="shared" si="2"/>
        <v>0</v>
      </c>
      <c r="F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9.899999999999999" customHeight="1" x14ac:dyDescent="0.25">
      <c r="A96" s="2"/>
      <c r="B96" s="2"/>
      <c r="C96" s="2"/>
      <c r="D96" s="8"/>
      <c r="E96" s="14">
        <f t="shared" si="2"/>
        <v>0</v>
      </c>
      <c r="F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9.899999999999999" customHeight="1" x14ac:dyDescent="0.25">
      <c r="A97" s="2"/>
      <c r="B97" s="2"/>
      <c r="C97" s="2"/>
      <c r="D97" s="8"/>
      <c r="E97" s="14">
        <f t="shared" si="2"/>
        <v>0</v>
      </c>
      <c r="F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9.899999999999999" customHeight="1" x14ac:dyDescent="0.25">
      <c r="A98" s="2"/>
      <c r="B98" s="2"/>
      <c r="C98" s="2"/>
      <c r="D98" s="8"/>
      <c r="E98" s="14">
        <f t="shared" si="2"/>
        <v>0</v>
      </c>
      <c r="F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9.899999999999999" customHeight="1" x14ac:dyDescent="0.25">
      <c r="A99" s="2"/>
      <c r="B99" s="2"/>
      <c r="C99" s="2"/>
      <c r="D99" s="8"/>
      <c r="E99" s="14">
        <f t="shared" si="2"/>
        <v>0</v>
      </c>
      <c r="F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9.899999999999999" customHeight="1" x14ac:dyDescent="0.25">
      <c r="A100" s="2"/>
      <c r="B100" s="2"/>
      <c r="C100" s="2"/>
      <c r="D100" s="8"/>
      <c r="E100" s="14">
        <f t="shared" si="2"/>
        <v>0</v>
      </c>
      <c r="F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9.899999999999999" customHeight="1" x14ac:dyDescent="0.25">
      <c r="A101" s="2"/>
      <c r="B101" s="2"/>
      <c r="C101" s="2"/>
      <c r="D101" s="8"/>
      <c r="E101" s="14">
        <f t="shared" si="2"/>
        <v>0</v>
      </c>
      <c r="F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9.899999999999999" customHeight="1" x14ac:dyDescent="0.25">
      <c r="A102" s="2"/>
      <c r="B102" s="2"/>
      <c r="C102" s="2"/>
      <c r="D102" s="8"/>
      <c r="E102" s="14">
        <f t="shared" si="2"/>
        <v>0</v>
      </c>
      <c r="F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9.899999999999999" customHeight="1" x14ac:dyDescent="0.25">
      <c r="A103" s="2"/>
      <c r="B103" s="2"/>
      <c r="C103" s="2"/>
      <c r="D103" s="8"/>
      <c r="E103" s="14">
        <f t="shared" si="2"/>
        <v>0</v>
      </c>
      <c r="F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9.899999999999999" customHeight="1" x14ac:dyDescent="0.25">
      <c r="A104" s="2"/>
      <c r="B104" s="2"/>
      <c r="C104" s="2"/>
      <c r="D104" s="8"/>
      <c r="E104" s="14">
        <f t="shared" si="2"/>
        <v>0</v>
      </c>
      <c r="F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9.899999999999999" customHeight="1" x14ac:dyDescent="0.25">
      <c r="A105" s="2"/>
      <c r="B105" s="2"/>
      <c r="C105" s="2"/>
      <c r="D105" s="8"/>
      <c r="E105" s="14">
        <f t="shared" si="2"/>
        <v>0</v>
      </c>
      <c r="F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9.899999999999999" customHeight="1" x14ac:dyDescent="0.25">
      <c r="A106" s="2"/>
      <c r="B106" s="2"/>
      <c r="C106" s="2"/>
      <c r="D106" s="8"/>
      <c r="E106" s="14">
        <f t="shared" si="2"/>
        <v>0</v>
      </c>
      <c r="F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9.899999999999999" customHeight="1" x14ac:dyDescent="0.25">
      <c r="A107" s="2"/>
      <c r="B107" s="2"/>
      <c r="C107" s="2"/>
      <c r="D107" s="8"/>
      <c r="E107" s="14">
        <f t="shared" si="2"/>
        <v>0</v>
      </c>
      <c r="F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9.899999999999999" customHeight="1" x14ac:dyDescent="0.25">
      <c r="A108" s="2"/>
      <c r="B108" s="2"/>
      <c r="C108" s="2"/>
      <c r="D108" s="8"/>
      <c r="E108" s="14">
        <f t="shared" si="2"/>
        <v>0</v>
      </c>
      <c r="F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9.899999999999999" customHeight="1" x14ac:dyDescent="0.25">
      <c r="A109" s="2"/>
      <c r="B109" s="2"/>
      <c r="C109" s="2"/>
      <c r="D109" s="8"/>
      <c r="E109" s="14">
        <f t="shared" si="2"/>
        <v>0</v>
      </c>
      <c r="F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9.899999999999999" customHeight="1" x14ac:dyDescent="0.25">
      <c r="A110" s="2"/>
      <c r="B110" s="2"/>
      <c r="C110" s="2"/>
      <c r="D110" s="8"/>
      <c r="E110" s="14">
        <f t="shared" si="2"/>
        <v>0</v>
      </c>
      <c r="F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9.899999999999999" customHeight="1" x14ac:dyDescent="0.25">
      <c r="A111" s="2"/>
      <c r="B111" s="2"/>
      <c r="C111" s="2"/>
      <c r="D111" s="8"/>
      <c r="E111" s="14">
        <f t="shared" si="2"/>
        <v>0</v>
      </c>
      <c r="F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9.899999999999999" customHeight="1" x14ac:dyDescent="0.25">
      <c r="A112" s="2"/>
      <c r="B112" s="2"/>
      <c r="C112" s="2"/>
      <c r="D112" s="8"/>
      <c r="E112" s="14">
        <f t="shared" si="2"/>
        <v>0</v>
      </c>
      <c r="F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9.899999999999999" customHeight="1" x14ac:dyDescent="0.25">
      <c r="A113" s="2"/>
      <c r="B113" s="2"/>
      <c r="C113" s="2"/>
      <c r="D113" s="8"/>
      <c r="E113" s="14">
        <f t="shared" si="2"/>
        <v>0</v>
      </c>
      <c r="F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9.899999999999999" customHeight="1" x14ac:dyDescent="0.25">
      <c r="A114" s="2"/>
      <c r="B114" s="2"/>
      <c r="C114" s="2"/>
      <c r="D114" s="8"/>
      <c r="E114" s="14">
        <f t="shared" si="2"/>
        <v>0</v>
      </c>
      <c r="F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9.899999999999999" customHeight="1" x14ac:dyDescent="0.25">
      <c r="A115" s="2"/>
      <c r="B115" s="2"/>
      <c r="C115" s="2"/>
      <c r="D115" s="8"/>
      <c r="E115" s="14">
        <f t="shared" si="2"/>
        <v>0</v>
      </c>
      <c r="F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9.899999999999999" customHeight="1" x14ac:dyDescent="0.25">
      <c r="A116" s="2"/>
      <c r="B116" s="2"/>
      <c r="C116" s="2"/>
      <c r="D116" s="8"/>
      <c r="E116" s="14">
        <f t="shared" si="2"/>
        <v>0</v>
      </c>
      <c r="F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9.899999999999999" customHeight="1" x14ac:dyDescent="0.25">
      <c r="A117" s="2"/>
      <c r="B117" s="2"/>
      <c r="C117" s="2"/>
      <c r="D117" s="8"/>
      <c r="E117" s="14">
        <f t="shared" si="2"/>
        <v>0</v>
      </c>
      <c r="F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9.899999999999999" customHeight="1" x14ac:dyDescent="0.25">
      <c r="A118" s="2"/>
      <c r="B118" s="2"/>
      <c r="C118" s="2"/>
      <c r="D118" s="8"/>
      <c r="E118" s="14">
        <f t="shared" si="2"/>
        <v>0</v>
      </c>
      <c r="F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9.899999999999999" customHeight="1" x14ac:dyDescent="0.25">
      <c r="A119" s="2"/>
      <c r="B119" s="2"/>
      <c r="C119" s="2"/>
      <c r="D119" s="8"/>
      <c r="E119" s="14">
        <f t="shared" si="2"/>
        <v>0</v>
      </c>
      <c r="F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9.899999999999999" customHeight="1" x14ac:dyDescent="0.25">
      <c r="A120" s="2"/>
      <c r="B120" s="2"/>
      <c r="C120" s="2"/>
      <c r="D120" s="8"/>
      <c r="E120" s="14">
        <f t="shared" si="2"/>
        <v>0</v>
      </c>
      <c r="F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9.899999999999999" customHeight="1" x14ac:dyDescent="0.25">
      <c r="A121" s="2"/>
      <c r="B121" s="2"/>
      <c r="C121" s="2"/>
      <c r="D121" s="8"/>
      <c r="E121" s="14">
        <f t="shared" si="2"/>
        <v>0</v>
      </c>
      <c r="F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9.899999999999999" customHeight="1" x14ac:dyDescent="0.25">
      <c r="A122" s="2"/>
      <c r="B122" s="2"/>
      <c r="C122" s="2"/>
      <c r="D122" s="8"/>
      <c r="E122" s="14">
        <f t="shared" si="2"/>
        <v>0</v>
      </c>
      <c r="F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9.899999999999999" customHeight="1" x14ac:dyDescent="0.25">
      <c r="A123" s="2"/>
      <c r="B123" s="2"/>
      <c r="C123" s="2"/>
      <c r="D123" s="8"/>
      <c r="E123" s="14">
        <f t="shared" si="2"/>
        <v>0</v>
      </c>
      <c r="F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9.899999999999999" customHeight="1" x14ac:dyDescent="0.25">
      <c r="A124" s="2"/>
      <c r="B124" s="2"/>
      <c r="C124" s="2"/>
      <c r="D124" s="8"/>
      <c r="E124" s="14">
        <f t="shared" si="2"/>
        <v>0</v>
      </c>
      <c r="F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9.899999999999999" customHeight="1" x14ac:dyDescent="0.25">
      <c r="A125" s="2"/>
      <c r="B125" s="2"/>
      <c r="C125" s="2"/>
      <c r="D125" s="8"/>
      <c r="E125" s="14">
        <f t="shared" si="2"/>
        <v>0</v>
      </c>
      <c r="F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9.899999999999999" customHeight="1" x14ac:dyDescent="0.25">
      <c r="A126" s="2"/>
      <c r="B126" s="2"/>
      <c r="C126" s="2"/>
      <c r="D126" s="8"/>
      <c r="E126" s="14">
        <f t="shared" si="2"/>
        <v>0</v>
      </c>
      <c r="F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9.899999999999999" customHeight="1" x14ac:dyDescent="0.25">
      <c r="A127" s="2"/>
      <c r="B127" s="2"/>
      <c r="C127" s="2"/>
      <c r="D127" s="8"/>
      <c r="E127" s="14">
        <f t="shared" si="2"/>
        <v>0</v>
      </c>
      <c r="F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9.899999999999999" customHeight="1" x14ac:dyDescent="0.25">
      <c r="A128" s="2"/>
      <c r="B128" s="2"/>
      <c r="C128" s="2"/>
      <c r="D128" s="8"/>
      <c r="E128" s="14">
        <f t="shared" si="2"/>
        <v>0</v>
      </c>
      <c r="F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9.899999999999999" customHeight="1" x14ac:dyDescent="0.25">
      <c r="A129" s="2"/>
      <c r="B129" s="2"/>
      <c r="C129" s="2"/>
      <c r="D129" s="8"/>
      <c r="E129" s="14">
        <f t="shared" si="2"/>
        <v>0</v>
      </c>
      <c r="F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9.899999999999999" customHeight="1" x14ac:dyDescent="0.25">
      <c r="A130" s="2"/>
      <c r="B130" s="2"/>
      <c r="C130" s="2"/>
      <c r="D130" s="8"/>
      <c r="E130" s="14">
        <f t="shared" si="2"/>
        <v>0</v>
      </c>
      <c r="F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9.899999999999999" customHeight="1" x14ac:dyDescent="0.25">
      <c r="A131" s="2"/>
      <c r="B131" s="2"/>
      <c r="C131" s="2"/>
      <c r="D131" s="8"/>
      <c r="E131" s="14">
        <f t="shared" si="2"/>
        <v>0</v>
      </c>
      <c r="F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9.899999999999999" customHeight="1" x14ac:dyDescent="0.25">
      <c r="A132" s="2"/>
      <c r="B132" s="2"/>
      <c r="C132" s="2"/>
      <c r="D132" s="8"/>
      <c r="E132" s="14">
        <f t="shared" si="2"/>
        <v>0</v>
      </c>
      <c r="F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9.899999999999999" customHeight="1" x14ac:dyDescent="0.25">
      <c r="A133" s="2"/>
      <c r="B133" s="2"/>
      <c r="C133" s="2"/>
      <c r="D133" s="8"/>
      <c r="E133" s="14">
        <f t="shared" si="2"/>
        <v>0</v>
      </c>
      <c r="F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9.899999999999999" customHeight="1" x14ac:dyDescent="0.25">
      <c r="A134" s="2"/>
      <c r="B134" s="2"/>
      <c r="C134" s="2"/>
      <c r="D134" s="8"/>
      <c r="E134" s="14">
        <f t="shared" si="2"/>
        <v>0</v>
      </c>
      <c r="F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9.899999999999999" customHeight="1" x14ac:dyDescent="0.25">
      <c r="A135" s="2"/>
      <c r="B135" s="2"/>
      <c r="C135" s="2"/>
      <c r="D135" s="8"/>
      <c r="E135" s="14">
        <f t="shared" si="2"/>
        <v>0</v>
      </c>
      <c r="F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9.899999999999999" customHeight="1" x14ac:dyDescent="0.25">
      <c r="A136" s="2"/>
      <c r="B136" s="2"/>
      <c r="C136" s="2"/>
      <c r="D136" s="8"/>
      <c r="E136" s="14">
        <f t="shared" si="2"/>
        <v>0</v>
      </c>
      <c r="F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9.899999999999999" customHeight="1" x14ac:dyDescent="0.25">
      <c r="A137" s="2"/>
      <c r="B137" s="2"/>
      <c r="C137" s="2"/>
      <c r="D137" s="8"/>
      <c r="E137" s="14">
        <f t="shared" si="2"/>
        <v>0</v>
      </c>
      <c r="F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9.899999999999999" customHeight="1" x14ac:dyDescent="0.25">
      <c r="A138" s="2"/>
      <c r="B138" s="2"/>
      <c r="C138" s="2"/>
      <c r="D138" s="8"/>
      <c r="E138" s="14">
        <f t="shared" si="2"/>
        <v>0</v>
      </c>
      <c r="F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9.899999999999999" customHeight="1" x14ac:dyDescent="0.25">
      <c r="A139" s="2"/>
      <c r="B139" s="2"/>
      <c r="C139" s="2"/>
      <c r="D139" s="8"/>
      <c r="E139" s="14">
        <f t="shared" si="2"/>
        <v>0</v>
      </c>
      <c r="F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9.899999999999999" customHeight="1" x14ac:dyDescent="0.25">
      <c r="A140" s="2"/>
      <c r="B140" s="2"/>
      <c r="C140" s="2"/>
      <c r="D140" s="8"/>
      <c r="E140" s="14">
        <f t="shared" si="2"/>
        <v>0</v>
      </c>
      <c r="F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9.899999999999999" customHeight="1" x14ac:dyDescent="0.25">
      <c r="A141" s="2"/>
      <c r="B141" s="2"/>
      <c r="C141" s="2"/>
      <c r="D141" s="8"/>
      <c r="E141" s="14">
        <f t="shared" si="2"/>
        <v>0</v>
      </c>
      <c r="F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9.899999999999999" customHeight="1" x14ac:dyDescent="0.25">
      <c r="A142" s="2"/>
      <c r="B142" s="2"/>
      <c r="C142" s="2"/>
      <c r="D142" s="8"/>
      <c r="E142" s="14">
        <f t="shared" si="2"/>
        <v>0</v>
      </c>
      <c r="F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9.899999999999999" customHeight="1" x14ac:dyDescent="0.25">
      <c r="A143" s="2"/>
      <c r="B143" s="2"/>
      <c r="C143" s="2"/>
      <c r="D143" s="8"/>
      <c r="E143" s="14">
        <f t="shared" ref="E143:E175" si="3">C143*D143</f>
        <v>0</v>
      </c>
      <c r="F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9.899999999999999" customHeight="1" x14ac:dyDescent="0.25">
      <c r="A144" s="2"/>
      <c r="B144" s="2"/>
      <c r="C144" s="2"/>
      <c r="D144" s="8"/>
      <c r="E144" s="14">
        <f t="shared" si="3"/>
        <v>0</v>
      </c>
      <c r="F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9.899999999999999" customHeight="1" x14ac:dyDescent="0.25">
      <c r="A145" s="2"/>
      <c r="B145" s="2"/>
      <c r="C145" s="2"/>
      <c r="D145" s="8"/>
      <c r="E145" s="14">
        <f t="shared" si="3"/>
        <v>0</v>
      </c>
      <c r="F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9.899999999999999" customHeight="1" x14ac:dyDescent="0.25">
      <c r="A146" s="2"/>
      <c r="B146" s="2"/>
      <c r="C146" s="2"/>
      <c r="D146" s="8"/>
      <c r="E146" s="14">
        <f t="shared" si="3"/>
        <v>0</v>
      </c>
      <c r="F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9.899999999999999" customHeight="1" x14ac:dyDescent="0.25">
      <c r="A147" s="2"/>
      <c r="B147" s="2"/>
      <c r="C147" s="2"/>
      <c r="D147" s="8"/>
      <c r="E147" s="14">
        <f t="shared" si="3"/>
        <v>0</v>
      </c>
      <c r="F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9.899999999999999" customHeight="1" x14ac:dyDescent="0.25">
      <c r="A148" s="2"/>
      <c r="B148" s="2"/>
      <c r="C148" s="2"/>
      <c r="D148" s="8"/>
      <c r="E148" s="14">
        <f t="shared" si="3"/>
        <v>0</v>
      </c>
      <c r="F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9.899999999999999" customHeight="1" x14ac:dyDescent="0.25">
      <c r="A149" s="2"/>
      <c r="B149" s="2"/>
      <c r="C149" s="2"/>
      <c r="D149" s="8"/>
      <c r="E149" s="14">
        <f t="shared" si="3"/>
        <v>0</v>
      </c>
      <c r="F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9.899999999999999" customHeight="1" x14ac:dyDescent="0.25">
      <c r="A150" s="2"/>
      <c r="B150" s="2"/>
      <c r="C150" s="2"/>
      <c r="D150" s="8"/>
      <c r="E150" s="14">
        <f t="shared" si="3"/>
        <v>0</v>
      </c>
      <c r="F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9.899999999999999" customHeight="1" x14ac:dyDescent="0.25">
      <c r="A151" s="2"/>
      <c r="B151" s="2"/>
      <c r="C151" s="2"/>
      <c r="D151" s="8"/>
      <c r="E151" s="14">
        <f t="shared" si="3"/>
        <v>0</v>
      </c>
      <c r="F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9.899999999999999" customHeight="1" x14ac:dyDescent="0.25">
      <c r="A152" s="2"/>
      <c r="B152" s="2"/>
      <c r="C152" s="2"/>
      <c r="D152" s="8"/>
      <c r="E152" s="14">
        <f t="shared" si="3"/>
        <v>0</v>
      </c>
      <c r="F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9.899999999999999" customHeight="1" x14ac:dyDescent="0.25">
      <c r="A153" s="2"/>
      <c r="B153" s="2"/>
      <c r="C153" s="2"/>
      <c r="D153" s="8"/>
      <c r="E153" s="14">
        <f t="shared" si="3"/>
        <v>0</v>
      </c>
      <c r="F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9.899999999999999" customHeight="1" x14ac:dyDescent="0.25">
      <c r="A154" s="2"/>
      <c r="B154" s="2"/>
      <c r="C154" s="2"/>
      <c r="D154" s="8"/>
      <c r="E154" s="14">
        <f t="shared" si="3"/>
        <v>0</v>
      </c>
      <c r="F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9.899999999999999" customHeight="1" x14ac:dyDescent="0.25">
      <c r="A155" s="2"/>
      <c r="B155" s="2"/>
      <c r="C155" s="2"/>
      <c r="D155" s="8"/>
      <c r="E155" s="14">
        <f t="shared" si="3"/>
        <v>0</v>
      </c>
      <c r="F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9.899999999999999" customHeight="1" x14ac:dyDescent="0.25">
      <c r="A156" s="2"/>
      <c r="B156" s="2"/>
      <c r="C156" s="2"/>
      <c r="D156" s="8"/>
      <c r="E156" s="14">
        <f t="shared" si="3"/>
        <v>0</v>
      </c>
      <c r="F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9.899999999999999" customHeight="1" x14ac:dyDescent="0.25">
      <c r="A157" s="2"/>
      <c r="B157" s="2"/>
      <c r="C157" s="2"/>
      <c r="D157" s="8"/>
      <c r="E157" s="14">
        <f t="shared" si="3"/>
        <v>0</v>
      </c>
      <c r="F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9.899999999999999" customHeight="1" x14ac:dyDescent="0.25">
      <c r="A158" s="2"/>
      <c r="B158" s="2"/>
      <c r="C158" s="2"/>
      <c r="D158" s="8"/>
      <c r="E158" s="14">
        <f t="shared" si="3"/>
        <v>0</v>
      </c>
      <c r="F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9.899999999999999" customHeight="1" x14ac:dyDescent="0.25">
      <c r="A159" s="2"/>
      <c r="B159" s="2"/>
      <c r="C159" s="2"/>
      <c r="D159" s="8"/>
      <c r="E159" s="14">
        <f t="shared" si="3"/>
        <v>0</v>
      </c>
      <c r="F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9.899999999999999" customHeight="1" x14ac:dyDescent="0.25">
      <c r="A160" s="2"/>
      <c r="B160" s="2"/>
      <c r="C160" s="2"/>
      <c r="D160" s="8"/>
      <c r="E160" s="14">
        <f t="shared" si="3"/>
        <v>0</v>
      </c>
      <c r="F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9.899999999999999" customHeight="1" x14ac:dyDescent="0.25">
      <c r="A161" s="2"/>
      <c r="B161" s="2"/>
      <c r="C161" s="2"/>
      <c r="D161" s="8"/>
      <c r="E161" s="14">
        <f t="shared" si="3"/>
        <v>0</v>
      </c>
      <c r="F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9.899999999999999" customHeight="1" x14ac:dyDescent="0.25">
      <c r="A162" s="2"/>
      <c r="B162" s="2"/>
      <c r="C162" s="2"/>
      <c r="D162" s="8"/>
      <c r="E162" s="14">
        <f t="shared" si="3"/>
        <v>0</v>
      </c>
      <c r="F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9.899999999999999" customHeight="1" x14ac:dyDescent="0.25">
      <c r="A163" s="2"/>
      <c r="B163" s="2"/>
      <c r="C163" s="2"/>
      <c r="D163" s="8"/>
      <c r="E163" s="14">
        <f t="shared" si="3"/>
        <v>0</v>
      </c>
      <c r="F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9.899999999999999" customHeight="1" x14ac:dyDescent="0.25">
      <c r="A164" s="2"/>
      <c r="B164" s="2"/>
      <c r="C164" s="2"/>
      <c r="D164" s="8"/>
      <c r="E164" s="14">
        <f t="shared" si="3"/>
        <v>0</v>
      </c>
      <c r="F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9.899999999999999" customHeight="1" x14ac:dyDescent="0.25">
      <c r="A165" s="2"/>
      <c r="B165" s="2"/>
      <c r="C165" s="2"/>
      <c r="D165" s="8"/>
      <c r="E165" s="14">
        <f t="shared" si="3"/>
        <v>0</v>
      </c>
      <c r="F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9.899999999999999" customHeight="1" x14ac:dyDescent="0.25">
      <c r="A166" s="2"/>
      <c r="B166" s="2"/>
      <c r="C166" s="2"/>
      <c r="D166" s="8"/>
      <c r="E166" s="14">
        <f t="shared" si="3"/>
        <v>0</v>
      </c>
      <c r="F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9.899999999999999" customHeight="1" x14ac:dyDescent="0.25">
      <c r="A167" s="2"/>
      <c r="B167" s="2"/>
      <c r="C167" s="2"/>
      <c r="D167" s="8"/>
      <c r="E167" s="14">
        <f t="shared" si="3"/>
        <v>0</v>
      </c>
      <c r="F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9.899999999999999" customHeight="1" x14ac:dyDescent="0.25">
      <c r="A168" s="2"/>
      <c r="B168" s="2"/>
      <c r="C168" s="2"/>
      <c r="D168" s="8"/>
      <c r="E168" s="14">
        <f t="shared" si="3"/>
        <v>0</v>
      </c>
      <c r="F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9.899999999999999" customHeight="1" x14ac:dyDescent="0.25">
      <c r="A169" s="2"/>
      <c r="B169" s="2"/>
      <c r="C169" s="2"/>
      <c r="D169" s="8"/>
      <c r="E169" s="14">
        <f t="shared" si="3"/>
        <v>0</v>
      </c>
      <c r="F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9.899999999999999" customHeight="1" x14ac:dyDescent="0.25">
      <c r="A170" s="2"/>
      <c r="B170" s="2"/>
      <c r="C170" s="2"/>
      <c r="D170" s="8"/>
      <c r="E170" s="14">
        <f t="shared" si="3"/>
        <v>0</v>
      </c>
      <c r="F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9.899999999999999" customHeight="1" x14ac:dyDescent="0.25">
      <c r="A171" s="2"/>
      <c r="B171" s="2"/>
      <c r="C171" s="2"/>
      <c r="D171" s="8"/>
      <c r="E171" s="14">
        <f t="shared" si="3"/>
        <v>0</v>
      </c>
      <c r="F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9.899999999999999" customHeight="1" x14ac:dyDescent="0.25">
      <c r="A172" s="2"/>
      <c r="B172" s="2"/>
      <c r="C172" s="2"/>
      <c r="D172" s="8"/>
      <c r="E172" s="14">
        <f t="shared" si="3"/>
        <v>0</v>
      </c>
      <c r="F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9.899999999999999" customHeight="1" x14ac:dyDescent="0.25">
      <c r="A173" s="2"/>
      <c r="B173" s="2"/>
      <c r="C173" s="2"/>
      <c r="D173" s="8"/>
      <c r="E173" s="14">
        <f t="shared" si="3"/>
        <v>0</v>
      </c>
      <c r="F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9.899999999999999" customHeight="1" x14ac:dyDescent="0.25">
      <c r="A174" s="2"/>
      <c r="B174" s="2"/>
      <c r="C174" s="2"/>
      <c r="D174" s="8"/>
      <c r="E174" s="14">
        <f t="shared" si="3"/>
        <v>0</v>
      </c>
      <c r="F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9.899999999999999" customHeight="1" x14ac:dyDescent="0.25">
      <c r="A175" s="2"/>
      <c r="B175" s="2"/>
      <c r="C175" s="2"/>
      <c r="D175" s="8"/>
      <c r="E175" s="14">
        <f t="shared" si="3"/>
        <v>0</v>
      </c>
      <c r="F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s="3" customFormat="1" ht="19.899999999999999" customHeight="1" x14ac:dyDescent="0.25">
      <c r="A176" s="4" t="s">
        <v>163</v>
      </c>
      <c r="B176" s="3" t="s">
        <v>163</v>
      </c>
      <c r="C176" s="3" t="s">
        <v>163</v>
      </c>
      <c r="D176" s="3" t="s">
        <v>163</v>
      </c>
      <c r="E176" s="3" t="s">
        <v>163</v>
      </c>
      <c r="G176" s="5"/>
      <c r="J176" s="4"/>
    </row>
    <row r="177" spans="1:10" s="3" customFormat="1" ht="19.899999999999999" customHeight="1" x14ac:dyDescent="0.25">
      <c r="A177" s="4"/>
      <c r="G177" s="5"/>
      <c r="J177" s="4"/>
    </row>
    <row r="178" spans="1:10" s="3" customFormat="1" ht="19.899999999999999" customHeight="1" x14ac:dyDescent="0.25">
      <c r="A178" s="4"/>
      <c r="G178" s="5"/>
      <c r="J178" s="4"/>
    </row>
    <row r="179" spans="1:10" s="3" customFormat="1" ht="19.899999999999999" customHeight="1" x14ac:dyDescent="0.25">
      <c r="A179" s="4"/>
      <c r="G179" s="5"/>
      <c r="J179" s="4"/>
    </row>
    <row r="180" spans="1:10" s="3" customFormat="1" ht="19.899999999999999" customHeight="1" x14ac:dyDescent="0.25">
      <c r="A180" s="4"/>
      <c r="G180" s="5"/>
      <c r="J180" s="4"/>
    </row>
    <row r="181" spans="1:10" s="3" customFormat="1" ht="19.899999999999999" customHeight="1" x14ac:dyDescent="0.25">
      <c r="A181" s="4"/>
      <c r="G181" s="5"/>
      <c r="J181" s="4"/>
    </row>
    <row r="182" spans="1:10" s="3" customFormat="1" x14ac:dyDescent="0.25">
      <c r="A182" s="4"/>
      <c r="G182" s="5"/>
      <c r="J182" s="4"/>
    </row>
    <row r="183" spans="1:10" s="3" customFormat="1" x14ac:dyDescent="0.25">
      <c r="A183" s="4"/>
      <c r="G183" s="5"/>
      <c r="J183" s="4"/>
    </row>
    <row r="184" spans="1:10" s="3" customFormat="1" x14ac:dyDescent="0.25">
      <c r="A184" s="4"/>
      <c r="G184" s="5"/>
      <c r="J184" s="4"/>
    </row>
    <row r="185" spans="1:10" s="3" customFormat="1" x14ac:dyDescent="0.25">
      <c r="A185" s="4"/>
      <c r="G185" s="5"/>
      <c r="J185" s="4"/>
    </row>
    <row r="186" spans="1:10" s="3" customFormat="1" x14ac:dyDescent="0.25">
      <c r="A186" s="4"/>
      <c r="G186" s="5"/>
      <c r="J186" s="4"/>
    </row>
    <row r="187" spans="1:10" s="3" customFormat="1" x14ac:dyDescent="0.25">
      <c r="A187" s="4"/>
      <c r="G187" s="5"/>
      <c r="J187" s="4"/>
    </row>
    <row r="188" spans="1:10" s="3" customFormat="1" x14ac:dyDescent="0.25">
      <c r="A188" s="4"/>
      <c r="G188" s="5"/>
      <c r="J188" s="4"/>
    </row>
    <row r="189" spans="1:10" s="3" customFormat="1" x14ac:dyDescent="0.25">
      <c r="A189" s="4"/>
      <c r="G189" s="5"/>
      <c r="J189" s="4"/>
    </row>
    <row r="190" spans="1:10" s="3" customFormat="1" x14ac:dyDescent="0.25">
      <c r="A190" s="4"/>
      <c r="G190" s="5"/>
      <c r="J190" s="4"/>
    </row>
    <row r="191" spans="1:10" s="3" customFormat="1" x14ac:dyDescent="0.25">
      <c r="A191" s="4"/>
      <c r="G191" s="5"/>
      <c r="J191" s="4"/>
    </row>
    <row r="192" spans="1:10" s="3" customFormat="1" x14ac:dyDescent="0.25">
      <c r="A192" s="4"/>
      <c r="G192" s="5"/>
      <c r="J192" s="4"/>
    </row>
    <row r="193" spans="1:10" s="3" customFormat="1" x14ac:dyDescent="0.25">
      <c r="A193" s="4"/>
      <c r="J193" s="4"/>
    </row>
    <row r="194" spans="1:10" s="3" customFormat="1" x14ac:dyDescent="0.25">
      <c r="A194" s="4"/>
      <c r="J194" s="4"/>
    </row>
    <row r="195" spans="1:10" s="3" customFormat="1" x14ac:dyDescent="0.25">
      <c r="A195" s="4"/>
      <c r="J195" s="4"/>
    </row>
    <row r="196" spans="1:10" s="3" customFormat="1" x14ac:dyDescent="0.25">
      <c r="A196" s="4"/>
      <c r="J196" s="4"/>
    </row>
    <row r="197" spans="1:10" s="3" customFormat="1" x14ac:dyDescent="0.25">
      <c r="A197" s="4"/>
      <c r="J197" s="4"/>
    </row>
    <row r="198" spans="1:10" s="3" customFormat="1" x14ac:dyDescent="0.25">
      <c r="A198" s="4"/>
      <c r="J198" s="4"/>
    </row>
    <row r="199" spans="1:10" s="3" customFormat="1" x14ac:dyDescent="0.25">
      <c r="A199" s="4"/>
      <c r="J199" s="4"/>
    </row>
    <row r="200" spans="1:10" s="3" customFormat="1" x14ac:dyDescent="0.25">
      <c r="A200" s="4"/>
      <c r="J200" s="4"/>
    </row>
    <row r="201" spans="1:10" s="3" customFormat="1" x14ac:dyDescent="0.25">
      <c r="A201" s="4"/>
      <c r="J201" s="4"/>
    </row>
    <row r="202" spans="1:10" s="3" customFormat="1" x14ac:dyDescent="0.25">
      <c r="A202" s="4"/>
      <c r="J202" s="4"/>
    </row>
    <row r="203" spans="1:10" s="3" customFormat="1" x14ac:dyDescent="0.25">
      <c r="A203" s="4"/>
      <c r="J203" s="4"/>
    </row>
    <row r="204" spans="1:10" s="3" customFormat="1" x14ac:dyDescent="0.25">
      <c r="A204" s="4"/>
      <c r="J204" s="4"/>
    </row>
    <row r="205" spans="1:10" s="3" customFormat="1" x14ac:dyDescent="0.25">
      <c r="A205" s="4"/>
      <c r="J205" s="4"/>
    </row>
    <row r="206" spans="1:10" s="3" customFormat="1" x14ac:dyDescent="0.25">
      <c r="A206" s="4"/>
      <c r="J206" s="4"/>
    </row>
    <row r="207" spans="1:10" s="3" customFormat="1" x14ac:dyDescent="0.25">
      <c r="A207" s="4"/>
      <c r="J207" s="4"/>
    </row>
    <row r="208" spans="1:10" s="3" customFormat="1" x14ac:dyDescent="0.25">
      <c r="A208" s="4"/>
      <c r="J208" s="4"/>
    </row>
    <row r="209" spans="1:10" s="3" customFormat="1" x14ac:dyDescent="0.25">
      <c r="A209" s="4"/>
      <c r="J209" s="4"/>
    </row>
    <row r="210" spans="1:10" s="3" customFormat="1" x14ac:dyDescent="0.25">
      <c r="A210" s="4"/>
      <c r="J210" s="4"/>
    </row>
    <row r="211" spans="1:10" s="3" customFormat="1" x14ac:dyDescent="0.25">
      <c r="A211" s="4"/>
      <c r="J211" s="4"/>
    </row>
    <row r="212" spans="1:10" s="3" customFormat="1" x14ac:dyDescent="0.25">
      <c r="A212" s="4"/>
      <c r="J212" s="4"/>
    </row>
    <row r="213" spans="1:10" s="3" customFormat="1" x14ac:dyDescent="0.25">
      <c r="A213" s="4"/>
      <c r="J213" s="4"/>
    </row>
    <row r="214" spans="1:10" s="3" customFormat="1" x14ac:dyDescent="0.25">
      <c r="A214" s="4"/>
      <c r="J214" s="4"/>
    </row>
    <row r="215" spans="1:10" s="3" customFormat="1" x14ac:dyDescent="0.25">
      <c r="A215" s="4"/>
      <c r="J215" s="4"/>
    </row>
    <row r="216" spans="1:10" s="3" customFormat="1" x14ac:dyDescent="0.25">
      <c r="A216" s="4"/>
      <c r="J216" s="4"/>
    </row>
    <row r="217" spans="1:10" s="3" customFormat="1" x14ac:dyDescent="0.25">
      <c r="A217" s="4"/>
      <c r="J217" s="4"/>
    </row>
    <row r="218" spans="1:10" s="3" customFormat="1" x14ac:dyDescent="0.25">
      <c r="A218" s="4"/>
      <c r="J218" s="4"/>
    </row>
    <row r="219" spans="1:10" x14ac:dyDescent="0.25">
      <c r="G219" s="3"/>
    </row>
    <row r="220" spans="1:10" x14ac:dyDescent="0.25">
      <c r="G220" s="3"/>
    </row>
    <row r="221" spans="1:10" x14ac:dyDescent="0.25">
      <c r="G221" s="3"/>
    </row>
    <row r="222" spans="1:10" x14ac:dyDescent="0.25">
      <c r="G222" s="3"/>
    </row>
    <row r="223" spans="1:10" x14ac:dyDescent="0.25">
      <c r="G223" s="3"/>
    </row>
    <row r="224" spans="1:10" x14ac:dyDescent="0.25">
      <c r="G224" s="3"/>
    </row>
    <row r="225" spans="7:7" x14ac:dyDescent="0.25">
      <c r="G225" s="3"/>
    </row>
    <row r="226" spans="7:7" x14ac:dyDescent="0.25">
      <c r="G226" s="3"/>
    </row>
    <row r="227" spans="7:7" x14ac:dyDescent="0.25">
      <c r="G227" s="3"/>
    </row>
    <row r="228" spans="7:7" x14ac:dyDescent="0.25">
      <c r="G228" s="3"/>
    </row>
    <row r="229" spans="7:7" x14ac:dyDescent="0.25">
      <c r="G229" s="3"/>
    </row>
    <row r="230" spans="7:7" x14ac:dyDescent="0.25">
      <c r="G230" s="3"/>
    </row>
    <row r="231" spans="7:7" x14ac:dyDescent="0.25">
      <c r="G231" s="3"/>
    </row>
    <row r="232" spans="7:7" x14ac:dyDescent="0.25">
      <c r="G232" s="3"/>
    </row>
    <row r="233" spans="7:7" x14ac:dyDescent="0.25">
      <c r="G233" s="3"/>
    </row>
    <row r="234" spans="7:7" x14ac:dyDescent="0.25">
      <c r="G234" s="3"/>
    </row>
    <row r="235" spans="7:7" x14ac:dyDescent="0.25">
      <c r="G235" s="3"/>
    </row>
  </sheetData>
  <sheetProtection sheet="1" objects="1" scenarios="1" selectLockedCells="1"/>
  <sortState ref="G1:G228">
    <sortCondition ref="G1"/>
  </sortState>
  <mergeCells count="11">
    <mergeCell ref="M12:P12"/>
    <mergeCell ref="M11:P11"/>
    <mergeCell ref="D9:E9"/>
    <mergeCell ref="B1:E1"/>
    <mergeCell ref="B4:E4"/>
    <mergeCell ref="B7:E7"/>
    <mergeCell ref="B5:E5"/>
    <mergeCell ref="B6:E6"/>
    <mergeCell ref="A3:E3"/>
    <mergeCell ref="A2:E2"/>
    <mergeCell ref="D8:E8"/>
  </mergeCells>
  <phoneticPr fontId="2" type="noConversion"/>
  <conditionalFormatting sqref="P16:P19">
    <cfRule type="cellIs" dxfId="11" priority="10" operator="between">
      <formula>3</formula>
      <formula>5</formula>
    </cfRule>
    <cfRule type="cellIs" dxfId="10" priority="11" operator="lessThan">
      <formula>3</formula>
    </cfRule>
    <cfRule type="cellIs" dxfId="9" priority="12" operator="greaterThan">
      <formula>5</formula>
    </cfRule>
  </conditionalFormatting>
  <conditionalFormatting sqref="N22:N26">
    <cfRule type="cellIs" dxfId="8" priority="8" operator="greaterThan">
      <formula>1</formula>
    </cfRule>
    <cfRule type="cellIs" dxfId="7" priority="9" operator="greaterThan">
      <formula>100</formula>
    </cfRule>
  </conditionalFormatting>
  <conditionalFormatting sqref="D8:E8">
    <cfRule type="cellIs" dxfId="6" priority="1" operator="between">
      <formula>0</formula>
      <formula>3</formula>
    </cfRule>
    <cfRule type="cellIs" dxfId="5" priority="2" operator="between">
      <formula>5</formula>
      <formula>10</formula>
    </cfRule>
    <cfRule type="cellIs" dxfId="4" priority="3" operator="greaterThan">
      <formula>5</formula>
    </cfRule>
    <cfRule type="cellIs" dxfId="3" priority="4" operator="between">
      <formula>3</formula>
      <formula>5</formula>
    </cfRule>
    <cfRule type="cellIs" dxfId="2" priority="5" operator="between">
      <formula>1</formula>
      <formula>3</formula>
    </cfRule>
    <cfRule type="cellIs" dxfId="1" priority="6" operator="lessThan">
      <formula>5</formula>
    </cfRule>
    <cfRule type="cellIs" dxfId="0" priority="7" operator="greaterThan">
      <formula>3</formula>
    </cfRule>
  </conditionalFormatting>
  <dataValidations count="5">
    <dataValidation type="list" allowBlank="1" showInputMessage="1" showErrorMessage="1" promptTitle="Select" prompt="the BSG warehouse you want your hops stored and shipped from" sqref="B7:E7">
      <formula1>$J$1:$J$11</formula1>
    </dataValidation>
    <dataValidation type="list" allowBlank="1" showInputMessage="1" showErrorMessage="1" promptTitle="Select" prompt="Crop Year" sqref="A12:A175">
      <formula1>$H$1:$H$10</formula1>
    </dataValidation>
    <dataValidation type="list" allowBlank="1" showInputMessage="1" showErrorMessage="1" sqref="A12:A78">
      <formula1>#REF!</formula1>
    </dataValidation>
    <dataValidation type="list" allowBlank="1" showInputMessage="1" showErrorMessage="1" sqref="C12:C176">
      <formula1>$I$1:$I$4</formula1>
    </dataValidation>
    <dataValidation type="list" allowBlank="1" showInputMessage="1" showErrorMessage="1" sqref="B12:B176">
      <formula1>$G$1:$G$71</formula1>
    </dataValidation>
  </dataValidations>
  <pageMargins left="0.25" right="0.25" top="0.75" bottom="0.75" header="0.3" footer="0.3"/>
  <pageSetup orientation="landscape" horizontalDpi="4294967292" verticalDpi="4294967292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432"/>
  <sheetViews>
    <sheetView topLeftCell="A70" zoomScaleNormal="100" workbookViewId="0">
      <selection activeCell="A14" sqref="A14"/>
    </sheetView>
  </sheetViews>
  <sheetFormatPr defaultColWidth="8.75" defaultRowHeight="15.75" x14ac:dyDescent="0.25"/>
  <cols>
    <col min="1" max="1" width="92.875" bestFit="1" customWidth="1"/>
  </cols>
  <sheetData>
    <row r="1" spans="1:30" x14ac:dyDescent="0.25">
      <c r="A1" s="3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x14ac:dyDescent="0.25">
      <c r="A2" s="40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40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x14ac:dyDescent="0.25">
      <c r="A4" s="40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40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40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8.75" x14ac:dyDescent="0.3">
      <c r="A7" s="4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x14ac:dyDescent="0.25">
      <c r="A8" s="40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x14ac:dyDescent="0.25">
      <c r="A9" s="36" t="s">
        <v>77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x14ac:dyDescent="0.25">
      <c r="A10" t="s">
        <v>78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x14ac:dyDescent="0.25">
      <c r="A11" t="s">
        <v>79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x14ac:dyDescent="0.25">
      <c r="A12" t="s">
        <v>80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x14ac:dyDescent="0.25">
      <c r="A13" t="s">
        <v>81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x14ac:dyDescent="0.25">
      <c r="A14" t="s">
        <v>82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5">
      <c r="A15" t="s">
        <v>83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x14ac:dyDescent="0.25">
      <c r="A17" s="36" t="s">
        <v>84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x14ac:dyDescent="0.25">
      <c r="A18" t="s">
        <v>165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x14ac:dyDescent="0.25">
      <c r="A19" t="s">
        <v>166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x14ac:dyDescent="0.25">
      <c r="A21" s="36" t="s">
        <v>85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x14ac:dyDescent="0.25">
      <c r="A22" t="s">
        <v>86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x14ac:dyDescent="0.25">
      <c r="A23" t="s">
        <v>87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x14ac:dyDescent="0.25">
      <c r="A24" t="s">
        <v>88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x14ac:dyDescent="0.25">
      <c r="A25" t="s">
        <v>132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x14ac:dyDescent="0.25">
      <c r="A26" t="s">
        <v>133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x14ac:dyDescent="0.25">
      <c r="A27" t="s">
        <v>89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x14ac:dyDescent="0.25">
      <c r="A28" t="s">
        <v>90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x14ac:dyDescent="0.25">
      <c r="A29" t="s">
        <v>91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x14ac:dyDescent="0.25">
      <c r="A31" s="36" t="s">
        <v>92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x14ac:dyDescent="0.25">
      <c r="A32" t="s">
        <v>93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x14ac:dyDescent="0.25">
      <c r="A34" s="36" t="s">
        <v>94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x14ac:dyDescent="0.25">
      <c r="A35" t="s">
        <v>95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x14ac:dyDescent="0.25">
      <c r="A36" t="s">
        <v>96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x14ac:dyDescent="0.25">
      <c r="A37" t="s">
        <v>97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x14ac:dyDescent="0.25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x14ac:dyDescent="0.25">
      <c r="A39" s="36" t="s">
        <v>98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x14ac:dyDescent="0.25">
      <c r="A40" t="s">
        <v>99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x14ac:dyDescent="0.25">
      <c r="A41" t="s">
        <v>100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x14ac:dyDescent="0.25">
      <c r="A42" t="s">
        <v>101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x14ac:dyDescent="0.25">
      <c r="A43" t="s">
        <v>102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x14ac:dyDescent="0.25">
      <c r="A45" s="36" t="s">
        <v>103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x14ac:dyDescent="0.25">
      <c r="A46" t="s">
        <v>104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x14ac:dyDescent="0.25">
      <c r="A47" t="s">
        <v>105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36" t="s">
        <v>106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x14ac:dyDescent="0.25">
      <c r="A50" t="s">
        <v>107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x14ac:dyDescent="0.25">
      <c r="A51" t="s">
        <v>134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x14ac:dyDescent="0.25">
      <c r="A52" t="s">
        <v>135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x14ac:dyDescent="0.25">
      <c r="A54" t="s">
        <v>149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x14ac:dyDescent="0.25">
      <c r="A55" t="s">
        <v>150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36" t="s">
        <v>108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t="s">
        <v>136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x14ac:dyDescent="0.25">
      <c r="A60" t="s">
        <v>109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x14ac:dyDescent="0.25">
      <c r="A61" t="s">
        <v>110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x14ac:dyDescent="0.25">
      <c r="A63" s="36" t="s">
        <v>111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x14ac:dyDescent="0.25">
      <c r="A64" t="s">
        <v>112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x14ac:dyDescent="0.25">
      <c r="A65" t="s">
        <v>137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x14ac:dyDescent="0.25">
      <c r="A67" s="36" t="s">
        <v>113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x14ac:dyDescent="0.25">
      <c r="A68" t="s">
        <v>114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20.25" customHeight="1" x14ac:dyDescent="0.25">
      <c r="A70" s="37" t="s">
        <v>140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x14ac:dyDescent="0.25">
      <c r="A71" t="s">
        <v>142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x14ac:dyDescent="0.25">
      <c r="A72" t="s">
        <v>143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25">
      <c r="A74" t="s">
        <v>144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x14ac:dyDescent="0.25">
      <c r="A76" t="s">
        <v>145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x14ac:dyDescent="0.25">
      <c r="A77" t="s">
        <v>146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x14ac:dyDescent="0.25">
      <c r="A78" t="s">
        <v>147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x14ac:dyDescent="0.25">
      <c r="A79" t="s">
        <v>148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x14ac:dyDescent="0.25">
      <c r="A81" s="38" t="s">
        <v>138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x14ac:dyDescent="0.25">
      <c r="A82" t="s">
        <v>139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x14ac:dyDescent="0.25">
      <c r="A83" t="s">
        <v>141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12.75" customHeight="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idden="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hidden="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idden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x14ac:dyDescent="0.25">
      <c r="A88" s="38" t="s">
        <v>151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t="s">
        <v>154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1:30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spans="1:30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1:30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pans="1:30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1:30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spans="1:30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spans="1:30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spans="1:30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spans="1:30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1:30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1:30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1:30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1:30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pans="1:30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1:30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1:30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1:30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1:30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1:30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1:30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1:30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1:30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1:30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1:30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1:30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1:30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1:30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spans="1:30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spans="1:30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 spans="1:30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spans="1:30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spans="1:30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spans="1:30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spans="1:30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spans="1:30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spans="1:30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spans="1:30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spans="1:30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spans="1:30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spans="1:30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spans="1:30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spans="1:30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spans="1:30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spans="1:30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spans="1:30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spans="1:30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spans="1:30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1:30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spans="1:30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spans="1:30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spans="1:30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spans="1:30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1:30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spans="1:30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spans="1:30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1:30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spans="1:30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spans="1:30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spans="1:30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spans="1:30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spans="1:30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1:30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1:30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1:30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spans="1:30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spans="1:30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spans="1:30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spans="1:30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spans="1:30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spans="1:30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spans="1:30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spans="1:30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spans="1:30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spans="1:30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spans="1:30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spans="1:30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spans="1:30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spans="1:30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spans="1:30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spans="1:30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spans="1:30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spans="1:30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spans="1:30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spans="1:30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spans="1:30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spans="1:30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spans="1:30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spans="1:30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spans="1:30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spans="1:30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spans="1:30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spans="1:30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spans="1:30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spans="1:30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spans="1:30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spans="1:30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spans="1:30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spans="1:30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spans="1:30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spans="1:30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spans="1:30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spans="1:30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spans="1:30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 spans="1:30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 spans="1:30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 spans="1:30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spans="1:30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spans="1:30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spans="1:30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spans="1:30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spans="1:30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spans="1:30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spans="1:30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spans="1:30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spans="1:30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spans="1:30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spans="1:30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spans="1:30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spans="1:30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spans="1:30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spans="1:30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spans="1:30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spans="1:30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spans="1:30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spans="1:30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spans="1:30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spans="1:30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spans="1:30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spans="1:30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spans="1:30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spans="1:30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spans="1:30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 spans="1:30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 spans="1:30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spans="1:30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 spans="1:30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 spans="1:30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 spans="1:30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spans="1:30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 spans="1:30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 spans="1:30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 spans="1:30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 spans="1:30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 spans="1:30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 spans="1:30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 spans="1:30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 spans="1:30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 spans="1:30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 spans="1:30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spans="1:30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 spans="1:30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 spans="1:30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 spans="1:30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 spans="1:30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 spans="1:30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spans="1:30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 spans="1:30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 spans="1:30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 spans="1:30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 spans="1:30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 spans="1:30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 spans="1:30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 spans="1:30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 spans="1:30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 spans="1:30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 spans="1:30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 spans="1:30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 spans="1:30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</sheetData>
  <pageMargins left="0.7" right="0.48958333333333331" top="0.75" bottom="0.75" header="0.3" footer="0.3"/>
  <pageSetup orientation="portrait" r:id="rId1"/>
  <headerFooter>
    <oddFooter>&amp;CBSG Hop Contracts FAQ's &amp;R&amp;P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Quote </vt:lpstr>
      <vt:lpstr>FAQ's</vt:lpstr>
      <vt:lpstr>'FAQ''s'!Print_Area</vt:lpstr>
      <vt:lpstr>'Quote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HANSEN</dc:creator>
  <cp:lastModifiedBy>Paula Finch</cp:lastModifiedBy>
  <cp:lastPrinted>2019-06-20T21:29:53Z</cp:lastPrinted>
  <dcterms:created xsi:type="dcterms:W3CDTF">2014-02-04T23:46:15Z</dcterms:created>
  <dcterms:modified xsi:type="dcterms:W3CDTF">2021-04-12T20:38:04Z</dcterms:modified>
</cp:coreProperties>
</file>